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122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K4" i="1"/>
  <c r="L19"/>
  <c r="L13"/>
  <c r="L7"/>
  <c r="L22"/>
  <c r="AG4"/>
  <c r="AD4"/>
  <c r="T4"/>
  <c r="N4"/>
  <c r="H4"/>
  <c r="E4"/>
  <c r="F28" s="1"/>
  <c r="B4"/>
  <c r="C28" s="1"/>
  <c r="W4"/>
  <c r="AA4"/>
  <c r="O28"/>
  <c r="I28"/>
  <c r="AE23"/>
  <c r="Z4"/>
  <c r="D4"/>
  <c r="L12" l="1"/>
  <c r="L18"/>
  <c r="L24"/>
  <c r="L9"/>
  <c r="L17"/>
  <c r="L23"/>
  <c r="L8"/>
  <c r="L14"/>
  <c r="C29"/>
  <c r="U14"/>
  <c r="U7"/>
  <c r="I30"/>
  <c r="C30"/>
  <c r="U19"/>
  <c r="X24"/>
  <c r="O31"/>
  <c r="AE9"/>
  <c r="I31"/>
  <c r="F31"/>
  <c r="F30"/>
  <c r="O30"/>
  <c r="F29"/>
  <c r="I29"/>
  <c r="O29"/>
  <c r="I18"/>
  <c r="I12"/>
  <c r="C7"/>
  <c r="AE17"/>
  <c r="I13"/>
  <c r="AE13"/>
  <c r="C14"/>
  <c r="C23"/>
  <c r="I22"/>
  <c r="AE7"/>
  <c r="AE19"/>
  <c r="I8"/>
  <c r="I19"/>
  <c r="C9"/>
  <c r="C19"/>
  <c r="U13"/>
  <c r="C18"/>
  <c r="U8"/>
  <c r="U22"/>
  <c r="C12"/>
  <c r="C17"/>
  <c r="C31"/>
  <c r="AH12"/>
  <c r="AH18"/>
  <c r="AH24"/>
  <c r="AH7"/>
  <c r="AH9"/>
  <c r="AH13"/>
  <c r="AH17"/>
  <c r="AH19"/>
  <c r="AH23"/>
  <c r="AH8"/>
  <c r="AH14"/>
  <c r="AH22"/>
  <c r="AE8"/>
  <c r="AE12"/>
  <c r="AE14"/>
  <c r="AE18"/>
  <c r="AE22"/>
  <c r="AE24"/>
  <c r="U9"/>
  <c r="U17"/>
  <c r="U23"/>
  <c r="C22"/>
  <c r="I7"/>
  <c r="I14"/>
  <c r="I24"/>
  <c r="U12"/>
  <c r="U18"/>
  <c r="U24"/>
  <c r="AB8"/>
  <c r="AB14"/>
  <c r="AB18"/>
  <c r="AB24"/>
  <c r="AB7"/>
  <c r="AB9"/>
  <c r="AB13"/>
  <c r="AB17"/>
  <c r="AB19"/>
  <c r="AB23"/>
  <c r="AB12"/>
  <c r="AB22"/>
  <c r="I9"/>
  <c r="I17"/>
  <c r="I23"/>
  <c r="O9"/>
  <c r="O23"/>
  <c r="O7"/>
  <c r="O13"/>
  <c r="O19"/>
  <c r="O12"/>
  <c r="O18"/>
  <c r="O24"/>
  <c r="O17"/>
  <c r="O8"/>
  <c r="O14"/>
  <c r="O22"/>
  <c r="F18"/>
  <c r="F7"/>
  <c r="F13"/>
  <c r="F19"/>
  <c r="F12"/>
  <c r="F24"/>
  <c r="F9"/>
  <c r="F17"/>
  <c r="F23"/>
  <c r="F8"/>
  <c r="F14"/>
  <c r="F22"/>
  <c r="C8"/>
  <c r="C13"/>
  <c r="C24"/>
  <c r="X12" l="1"/>
  <c r="X18"/>
  <c r="X22"/>
  <c r="X13"/>
  <c r="X23"/>
  <c r="X14"/>
  <c r="X7"/>
  <c r="X17"/>
  <c r="X8"/>
  <c r="X19"/>
  <c r="X9"/>
</calcChain>
</file>

<file path=xl/sharedStrings.xml><?xml version="1.0" encoding="utf-8"?>
<sst xmlns="http://schemas.openxmlformats.org/spreadsheetml/2006/main" count="258" uniqueCount="51">
  <si>
    <t>Bench Press</t>
  </si>
  <si>
    <t>Squat</t>
  </si>
  <si>
    <t>1 RPM</t>
  </si>
  <si>
    <t>Week 1</t>
  </si>
  <si>
    <t>Name</t>
  </si>
  <si>
    <t>finck j</t>
  </si>
  <si>
    <t>1rpm bench</t>
  </si>
  <si>
    <t>1rpm incline</t>
  </si>
  <si>
    <t>1rpm push press</t>
  </si>
  <si>
    <t>1rpm deadlift</t>
  </si>
  <si>
    <t xml:space="preserve">1rpm squat </t>
  </si>
  <si>
    <t>1 rpm power clean</t>
  </si>
  <si>
    <t>Week 2</t>
  </si>
  <si>
    <t>Week 3</t>
  </si>
  <si>
    <t>Week 4</t>
  </si>
  <si>
    <t>Week 5</t>
  </si>
  <si>
    <t xml:space="preserve">Upper body </t>
  </si>
  <si>
    <t>Neutralizers</t>
  </si>
  <si>
    <t>Integrators</t>
  </si>
  <si>
    <t xml:space="preserve"> </t>
  </si>
  <si>
    <t xml:space="preserve">Kneeling </t>
  </si>
  <si>
    <t>Bridge 30 sec</t>
  </si>
  <si>
    <t xml:space="preserve">Bear Crawl </t>
  </si>
  <si>
    <t>20 yards</t>
  </si>
  <si>
    <t>1x3</t>
  </si>
  <si>
    <t>Kneeling Groin - 30 sec</t>
  </si>
  <si>
    <t>Spread foot Glides  20 x</t>
  </si>
  <si>
    <t>1x10</t>
  </si>
  <si>
    <t>1x5</t>
  </si>
  <si>
    <t>Bench</t>
  </si>
  <si>
    <t>PC</t>
  </si>
  <si>
    <t>Clean</t>
  </si>
  <si>
    <t>Stretches</t>
  </si>
  <si>
    <t>Testing</t>
  </si>
  <si>
    <t>1x2</t>
  </si>
  <si>
    <t>Sit Stretch x 30 sec Each Side</t>
  </si>
  <si>
    <t>Monday</t>
  </si>
  <si>
    <t>Friday</t>
  </si>
  <si>
    <t>DeadLift</t>
  </si>
  <si>
    <t>Incline</t>
  </si>
  <si>
    <t>1xAMAP</t>
  </si>
  <si>
    <t>Day 2</t>
  </si>
  <si>
    <t>Day 3</t>
  </si>
  <si>
    <t>BOR</t>
  </si>
  <si>
    <t>1x7</t>
  </si>
  <si>
    <t>INC</t>
  </si>
  <si>
    <t>SQ</t>
  </si>
  <si>
    <t>Toe Touches - 20 sec</t>
  </si>
  <si>
    <t>Sit Stretch - 30 sec</t>
  </si>
  <si>
    <t>Kneeling Bridge - 20 sec</t>
  </si>
  <si>
    <t>NAME</t>
  </si>
</sst>
</file>

<file path=xl/styles.xml><?xml version="1.0" encoding="utf-8"?>
<styleSheet xmlns="http://schemas.openxmlformats.org/spreadsheetml/2006/main">
  <fonts count="32">
    <font>
      <sz val="10"/>
      <name val="Arial"/>
    </font>
    <font>
      <sz val="10"/>
      <name val="Arial"/>
      <family val="2"/>
    </font>
    <font>
      <sz val="10"/>
      <color indexed="10"/>
      <name val="Arial"/>
      <family val="2"/>
    </font>
    <font>
      <sz val="6"/>
      <color indexed="1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6"/>
      <color indexed="10"/>
      <name val="Arial"/>
      <family val="2"/>
    </font>
    <font>
      <b/>
      <sz val="9"/>
      <name val="Arial"/>
      <family val="2"/>
    </font>
    <font>
      <b/>
      <i/>
      <sz val="16"/>
      <color indexed="13"/>
      <name val="Arial"/>
      <family val="2"/>
    </font>
    <font>
      <b/>
      <i/>
      <sz val="24"/>
      <color indexed="8"/>
      <name val="Arial"/>
      <family val="2"/>
    </font>
    <font>
      <b/>
      <sz val="12"/>
      <color indexed="9"/>
      <name val="Arial"/>
      <family val="2"/>
    </font>
    <font>
      <b/>
      <i/>
      <sz val="16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2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22"/>
      <name val="Arial"/>
      <family val="2"/>
    </font>
    <font>
      <b/>
      <i/>
      <u/>
      <sz val="8"/>
      <name val="Arial"/>
      <family val="2"/>
    </font>
    <font>
      <b/>
      <i/>
      <sz val="8"/>
      <name val="Arial"/>
      <family val="2"/>
    </font>
    <font>
      <sz val="7"/>
      <name val="Arial"/>
      <family val="2"/>
    </font>
    <font>
      <b/>
      <sz val="18"/>
      <color indexed="10"/>
      <name val="Arial"/>
      <family val="2"/>
    </font>
    <font>
      <b/>
      <sz val="7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bgColor indexed="41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0" fillId="0" borderId="0" xfId="0" applyAlignment="1">
      <alignment horizontal="center"/>
    </xf>
    <xf numFmtId="0" fontId="0" fillId="4" borderId="1" xfId="0" applyFill="1" applyBorder="1"/>
    <xf numFmtId="0" fontId="5" fillId="0" borderId="1" xfId="0" applyFont="1" applyFill="1" applyBorder="1"/>
    <xf numFmtId="0" fontId="0" fillId="0" borderId="1" xfId="0" applyFill="1" applyBorder="1"/>
    <xf numFmtId="0" fontId="0" fillId="2" borderId="1" xfId="0" applyFill="1" applyBorder="1"/>
    <xf numFmtId="0" fontId="0" fillId="0" borderId="1" xfId="0" applyBorder="1"/>
    <xf numFmtId="0" fontId="5" fillId="0" borderId="1" xfId="0" applyFont="1" applyBorder="1"/>
    <xf numFmtId="0" fontId="5" fillId="3" borderId="1" xfId="0" applyFont="1" applyFill="1" applyBorder="1"/>
    <xf numFmtId="9" fontId="5" fillId="0" borderId="1" xfId="1" applyFont="1" applyFill="1" applyBorder="1"/>
    <xf numFmtId="0" fontId="12" fillId="0" borderId="1" xfId="0" applyFont="1" applyBorder="1"/>
    <xf numFmtId="0" fontId="10" fillId="5" borderId="1" xfId="0" applyFont="1" applyFill="1" applyBorder="1"/>
    <xf numFmtId="0" fontId="9" fillId="5" borderId="1" xfId="0" applyFont="1" applyFill="1" applyBorder="1"/>
    <xf numFmtId="0" fontId="0" fillId="5" borderId="1" xfId="0" applyFill="1" applyBorder="1"/>
    <xf numFmtId="0" fontId="2" fillId="5" borderId="1" xfId="0" applyFont="1" applyFill="1" applyBorder="1"/>
    <xf numFmtId="1" fontId="8" fillId="5" borderId="1" xfId="0" applyNumberFormat="1" applyFont="1" applyFill="1" applyBorder="1"/>
    <xf numFmtId="1" fontId="13" fillId="6" borderId="1" xfId="0" applyNumberFormat="1" applyFont="1" applyFill="1" applyBorder="1"/>
    <xf numFmtId="0" fontId="0" fillId="7" borderId="1" xfId="0" applyFill="1" applyBorder="1"/>
    <xf numFmtId="0" fontId="5" fillId="4" borderId="1" xfId="0" applyFont="1" applyFill="1" applyBorder="1"/>
    <xf numFmtId="0" fontId="4" fillId="8" borderId="1" xfId="0" applyFont="1" applyFill="1" applyBorder="1"/>
    <xf numFmtId="0" fontId="2" fillId="0" borderId="1" xfId="0" applyFont="1" applyBorder="1"/>
    <xf numFmtId="0" fontId="2" fillId="0" borderId="1" xfId="0" applyFont="1" applyFill="1" applyBorder="1"/>
    <xf numFmtId="0" fontId="4" fillId="0" borderId="1" xfId="0" applyFont="1" applyBorder="1"/>
    <xf numFmtId="0" fontId="6" fillId="4" borderId="1" xfId="0" applyFont="1" applyFill="1" applyBorder="1"/>
    <xf numFmtId="0" fontId="4" fillId="3" borderId="1" xfId="0" applyFont="1" applyFill="1" applyBorder="1"/>
    <xf numFmtId="9" fontId="5" fillId="3" borderId="1" xfId="1" applyFont="1" applyFill="1" applyBorder="1"/>
    <xf numFmtId="0" fontId="6" fillId="0" borderId="1" xfId="0" applyFont="1" applyFill="1" applyBorder="1"/>
    <xf numFmtId="0" fontId="12" fillId="0" borderId="1" xfId="0" applyFont="1" applyFill="1" applyBorder="1"/>
    <xf numFmtId="0" fontId="7" fillId="3" borderId="1" xfId="0" applyFont="1" applyFill="1" applyBorder="1"/>
    <xf numFmtId="1" fontId="8" fillId="4" borderId="1" xfId="0" applyNumberFormat="1" applyFont="1" applyFill="1" applyBorder="1"/>
    <xf numFmtId="0" fontId="8" fillId="4" borderId="1" xfId="0" applyFont="1" applyFill="1" applyBorder="1"/>
    <xf numFmtId="0" fontId="5" fillId="10" borderId="1" xfId="0" applyFont="1" applyFill="1" applyBorder="1"/>
    <xf numFmtId="0" fontId="0" fillId="10" borderId="1" xfId="0" applyFill="1" applyBorder="1"/>
    <xf numFmtId="0" fontId="2" fillId="10" borderId="1" xfId="0" applyFont="1" applyFill="1" applyBorder="1"/>
    <xf numFmtId="0" fontId="4" fillId="0" borderId="1" xfId="0" applyFont="1" applyFill="1" applyBorder="1"/>
    <xf numFmtId="0" fontId="8" fillId="10" borderId="1" xfId="0" applyFont="1" applyFill="1" applyBorder="1"/>
    <xf numFmtId="0" fontId="3" fillId="0" borderId="1" xfId="0" applyFont="1" applyFill="1" applyBorder="1"/>
    <xf numFmtId="9" fontId="0" fillId="3" borderId="1" xfId="1" applyFont="1" applyFill="1" applyBorder="1"/>
    <xf numFmtId="1" fontId="0" fillId="0" borderId="1" xfId="1" applyNumberFormat="1" applyFont="1" applyFill="1" applyBorder="1"/>
    <xf numFmtId="1" fontId="0" fillId="0" borderId="1" xfId="0" applyNumberFormat="1" applyFill="1" applyBorder="1"/>
    <xf numFmtId="0" fontId="0" fillId="3" borderId="1" xfId="0" applyFill="1" applyBorder="1"/>
    <xf numFmtId="0" fontId="15" fillId="3" borderId="1" xfId="0" applyFont="1" applyFill="1" applyBorder="1"/>
    <xf numFmtId="0" fontId="6" fillId="3" borderId="1" xfId="0" applyFont="1" applyFill="1" applyBorder="1"/>
    <xf numFmtId="0" fontId="19" fillId="0" borderId="1" xfId="0" applyFont="1" applyFill="1" applyBorder="1"/>
    <xf numFmtId="0" fontId="18" fillId="0" borderId="1" xfId="0" applyFont="1" applyFill="1" applyBorder="1"/>
    <xf numFmtId="0" fontId="17" fillId="0" borderId="1" xfId="0" applyFont="1" applyFill="1" applyBorder="1"/>
    <xf numFmtId="0" fontId="0" fillId="9" borderId="1" xfId="0" applyFill="1" applyBorder="1"/>
    <xf numFmtId="0" fontId="5" fillId="9" borderId="1" xfId="0" applyFont="1" applyFill="1" applyBorder="1"/>
    <xf numFmtId="9" fontId="0" fillId="9" borderId="1" xfId="1" applyFont="1" applyFill="1" applyBorder="1"/>
    <xf numFmtId="0" fontId="6" fillId="9" borderId="1" xfId="0" applyFont="1" applyFill="1" applyBorder="1"/>
    <xf numFmtId="0" fontId="4" fillId="10" borderId="1" xfId="0" applyFont="1" applyFill="1" applyBorder="1"/>
    <xf numFmtId="0" fontId="7" fillId="10" borderId="1" xfId="0" applyFont="1" applyFill="1" applyBorder="1"/>
    <xf numFmtId="0" fontId="6" fillId="10" borderId="1" xfId="0" applyFont="1" applyFill="1" applyBorder="1"/>
    <xf numFmtId="1" fontId="16" fillId="10" borderId="1" xfId="0" applyNumberFormat="1" applyFont="1" applyFill="1" applyBorder="1"/>
    <xf numFmtId="1" fontId="13" fillId="10" borderId="1" xfId="0" applyNumberFormat="1" applyFont="1" applyFill="1" applyBorder="1"/>
    <xf numFmtId="9" fontId="5" fillId="10" borderId="1" xfId="1" applyFont="1" applyFill="1" applyBorder="1"/>
    <xf numFmtId="1" fontId="14" fillId="10" borderId="1" xfId="0" applyNumberFormat="1" applyFont="1" applyFill="1" applyBorder="1"/>
    <xf numFmtId="1" fontId="8" fillId="10" borderId="1" xfId="0" applyNumberFormat="1" applyFont="1" applyFill="1" applyBorder="1"/>
    <xf numFmtId="0" fontId="9" fillId="10" borderId="1" xfId="0" applyFont="1" applyFill="1" applyBorder="1"/>
    <xf numFmtId="0" fontId="10" fillId="10" borderId="1" xfId="0" applyFont="1" applyFill="1" applyBorder="1"/>
    <xf numFmtId="1" fontId="9" fillId="10" borderId="1" xfId="0" applyNumberFormat="1" applyFont="1" applyFill="1" applyBorder="1"/>
    <xf numFmtId="0" fontId="19" fillId="10" borderId="1" xfId="0" applyFont="1" applyFill="1" applyBorder="1"/>
    <xf numFmtId="0" fontId="18" fillId="10" borderId="1" xfId="0" applyFont="1" applyFill="1" applyBorder="1"/>
    <xf numFmtId="0" fontId="21" fillId="0" borderId="2" xfId="0" applyFont="1" applyBorder="1" applyAlignment="1"/>
    <xf numFmtId="0" fontId="21" fillId="0" borderId="3" xfId="0" applyFont="1" applyBorder="1" applyAlignment="1"/>
    <xf numFmtId="0" fontId="21" fillId="0" borderId="4" xfId="0" applyFont="1" applyBorder="1" applyAlignment="1"/>
    <xf numFmtId="0" fontId="21" fillId="0" borderId="5" xfId="0" applyFont="1" applyBorder="1" applyAlignment="1"/>
    <xf numFmtId="0" fontId="17" fillId="9" borderId="1" xfId="0" applyFon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4" fillId="9" borderId="1" xfId="0" applyFont="1" applyFill="1" applyBorder="1"/>
    <xf numFmtId="0" fontId="3" fillId="9" borderId="1" xfId="0" applyFont="1" applyFill="1" applyBorder="1"/>
    <xf numFmtId="0" fontId="2" fillId="9" borderId="1" xfId="0" applyFont="1" applyFill="1" applyBorder="1"/>
    <xf numFmtId="0" fontId="7" fillId="9" borderId="1" xfId="0" applyFont="1" applyFill="1" applyBorder="1"/>
    <xf numFmtId="0" fontId="11" fillId="10" borderId="1" xfId="0" applyFont="1" applyFill="1" applyBorder="1"/>
    <xf numFmtId="0" fontId="0" fillId="10" borderId="8" xfId="0" applyFill="1" applyBorder="1"/>
    <xf numFmtId="0" fontId="2" fillId="0" borderId="9" xfId="0" applyFont="1" applyBorder="1"/>
    <xf numFmtId="0" fontId="27" fillId="10" borderId="1" xfId="0" applyFont="1" applyFill="1" applyBorder="1"/>
    <xf numFmtId="1" fontId="28" fillId="10" borderId="1" xfId="0" applyNumberFormat="1" applyFont="1" applyFill="1" applyBorder="1"/>
    <xf numFmtId="1" fontId="19" fillId="10" borderId="1" xfId="0" applyNumberFormat="1" applyFont="1" applyFill="1" applyBorder="1"/>
    <xf numFmtId="0" fontId="20" fillId="0" borderId="1" xfId="0" applyFont="1" applyFill="1" applyBorder="1"/>
    <xf numFmtId="0" fontId="29" fillId="0" borderId="1" xfId="0" applyFont="1" applyFill="1" applyBorder="1"/>
    <xf numFmtId="0" fontId="29" fillId="0" borderId="1" xfId="0" applyFont="1" applyBorder="1"/>
    <xf numFmtId="0" fontId="30" fillId="11" borderId="1" xfId="0" applyFont="1" applyFill="1" applyBorder="1"/>
    <xf numFmtId="0" fontId="4" fillId="11" borderId="1" xfId="0" applyFont="1" applyFill="1" applyBorder="1"/>
    <xf numFmtId="0" fontId="0" fillId="11" borderId="1" xfId="0" applyFill="1" applyBorder="1"/>
    <xf numFmtId="0" fontId="31" fillId="0" borderId="1" xfId="0" applyFont="1" applyFill="1" applyBorder="1"/>
    <xf numFmtId="0" fontId="31" fillId="0" borderId="1" xfId="0" applyFont="1" applyBorder="1"/>
    <xf numFmtId="0" fontId="22" fillId="0" borderId="6" xfId="0" applyFont="1" applyFill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26" fillId="10" borderId="1" xfId="0" applyFont="1" applyFill="1" applyBorder="1" applyAlignment="1"/>
    <xf numFmtId="0" fontId="1" fillId="0" borderId="1" xfId="0" applyFont="1" applyBorder="1" applyAlignment="1"/>
    <xf numFmtId="0" fontId="24" fillId="0" borderId="6" xfId="0" applyFont="1" applyFill="1" applyBorder="1" applyAlignment="1">
      <alignment horizontal="center"/>
    </xf>
    <xf numFmtId="0" fontId="25" fillId="0" borderId="7" xfId="0" applyFont="1" applyFill="1" applyBorder="1" applyAlignment="1">
      <alignment horizontal="center"/>
    </xf>
    <xf numFmtId="0" fontId="0" fillId="0" borderId="7" xfId="0" applyBorder="1" applyAlignment="1"/>
    <xf numFmtId="0" fontId="0" fillId="0" borderId="8" xfId="0" applyBorder="1" applyAlignment="1"/>
    <xf numFmtId="0" fontId="4" fillId="12" borderId="1" xfId="0" applyFont="1" applyFill="1" applyBorder="1"/>
    <xf numFmtId="0" fontId="5" fillId="12" borderId="1" xfId="0" applyFont="1" applyFill="1" applyBorder="1"/>
    <xf numFmtId="9" fontId="5" fillId="12" borderId="1" xfId="1" applyFont="1" applyFill="1" applyBorder="1"/>
    <xf numFmtId="0" fontId="6" fillId="12" borderId="1" xfId="0" applyFont="1" applyFill="1" applyBorder="1"/>
    <xf numFmtId="0" fontId="24" fillId="12" borderId="1" xfId="0" applyFont="1" applyFill="1" applyBorder="1" applyAlignment="1">
      <alignment horizontal="center" vertical="center"/>
    </xf>
    <xf numFmtId="0" fontId="24" fillId="12" borderId="0" xfId="0" applyFont="1" applyFill="1" applyAlignment="1">
      <alignment horizontal="center" vertical="center"/>
    </xf>
    <xf numFmtId="0" fontId="24" fillId="12" borderId="1" xfId="0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31</xdr:row>
      <xdr:rowOff>428625</xdr:rowOff>
    </xdr:from>
    <xdr:to>
      <xdr:col>37</xdr:col>
      <xdr:colOff>400050</xdr:colOff>
      <xdr:row>31</xdr:row>
      <xdr:rowOff>428625</xdr:rowOff>
    </xdr:to>
    <xdr:sp macro="" textlink="">
      <xdr:nvSpPr>
        <xdr:cNvPr id="1038" name="Line 14"/>
        <xdr:cNvSpPr>
          <a:spLocks noChangeShapeType="1"/>
        </xdr:cNvSpPr>
      </xdr:nvSpPr>
      <xdr:spPr bwMode="auto">
        <a:xfrm>
          <a:off x="19050" y="5667375"/>
          <a:ext cx="8763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36</xdr:row>
      <xdr:rowOff>0</xdr:rowOff>
    </xdr:from>
    <xdr:to>
      <xdr:col>38</xdr:col>
      <xdr:colOff>19050</xdr:colOff>
      <xdr:row>36</xdr:row>
      <xdr:rowOff>9525</xdr:rowOff>
    </xdr:to>
    <xdr:sp macro="" textlink="">
      <xdr:nvSpPr>
        <xdr:cNvPr id="1041" name="Line 17"/>
        <xdr:cNvSpPr>
          <a:spLocks noChangeShapeType="1"/>
        </xdr:cNvSpPr>
      </xdr:nvSpPr>
      <xdr:spPr bwMode="auto">
        <a:xfrm flipV="1">
          <a:off x="19050" y="7029450"/>
          <a:ext cx="87534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38</xdr:row>
      <xdr:rowOff>9525</xdr:rowOff>
    </xdr:from>
    <xdr:to>
      <xdr:col>38</xdr:col>
      <xdr:colOff>0</xdr:colOff>
      <xdr:row>38</xdr:row>
      <xdr:rowOff>9525</xdr:rowOff>
    </xdr:to>
    <xdr:sp macro="" textlink="">
      <xdr:nvSpPr>
        <xdr:cNvPr id="1042" name="Line 18"/>
        <xdr:cNvSpPr>
          <a:spLocks noChangeShapeType="1"/>
        </xdr:cNvSpPr>
      </xdr:nvSpPr>
      <xdr:spPr bwMode="auto">
        <a:xfrm>
          <a:off x="0" y="7362825"/>
          <a:ext cx="875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47625</xdr:colOff>
      <xdr:row>36</xdr:row>
      <xdr:rowOff>9525</xdr:rowOff>
    </xdr:from>
    <xdr:to>
      <xdr:col>38</xdr:col>
      <xdr:colOff>0</xdr:colOff>
      <xdr:row>36</xdr:row>
      <xdr:rowOff>9525</xdr:rowOff>
    </xdr:to>
    <xdr:sp macro="" textlink="">
      <xdr:nvSpPr>
        <xdr:cNvPr id="1043" name="Line 19"/>
        <xdr:cNvSpPr>
          <a:spLocks noChangeShapeType="1"/>
        </xdr:cNvSpPr>
      </xdr:nvSpPr>
      <xdr:spPr bwMode="auto">
        <a:xfrm>
          <a:off x="47625" y="7038975"/>
          <a:ext cx="870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47625</xdr:colOff>
      <xdr:row>36</xdr:row>
      <xdr:rowOff>9525</xdr:rowOff>
    </xdr:from>
    <xdr:to>
      <xdr:col>38</xdr:col>
      <xdr:colOff>0</xdr:colOff>
      <xdr:row>36</xdr:row>
      <xdr:rowOff>9525</xdr:rowOff>
    </xdr:to>
    <xdr:sp macro="" textlink="">
      <xdr:nvSpPr>
        <xdr:cNvPr id="1044" name="Line 20"/>
        <xdr:cNvSpPr>
          <a:spLocks noChangeShapeType="1"/>
        </xdr:cNvSpPr>
      </xdr:nvSpPr>
      <xdr:spPr bwMode="auto">
        <a:xfrm>
          <a:off x="47625" y="7038975"/>
          <a:ext cx="870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47625</xdr:colOff>
      <xdr:row>38</xdr:row>
      <xdr:rowOff>9525</xdr:rowOff>
    </xdr:from>
    <xdr:to>
      <xdr:col>38</xdr:col>
      <xdr:colOff>0</xdr:colOff>
      <xdr:row>38</xdr:row>
      <xdr:rowOff>9525</xdr:rowOff>
    </xdr:to>
    <xdr:sp macro="" textlink="">
      <xdr:nvSpPr>
        <xdr:cNvPr id="1045" name="Line 21"/>
        <xdr:cNvSpPr>
          <a:spLocks noChangeShapeType="1"/>
        </xdr:cNvSpPr>
      </xdr:nvSpPr>
      <xdr:spPr bwMode="auto">
        <a:xfrm>
          <a:off x="47625" y="7362825"/>
          <a:ext cx="870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47625</xdr:colOff>
      <xdr:row>37</xdr:row>
      <xdr:rowOff>9525</xdr:rowOff>
    </xdr:from>
    <xdr:to>
      <xdr:col>38</xdr:col>
      <xdr:colOff>0</xdr:colOff>
      <xdr:row>37</xdr:row>
      <xdr:rowOff>9525</xdr:rowOff>
    </xdr:to>
    <xdr:sp macro="" textlink="">
      <xdr:nvSpPr>
        <xdr:cNvPr id="1046" name="Line 22"/>
        <xdr:cNvSpPr>
          <a:spLocks noChangeShapeType="1"/>
        </xdr:cNvSpPr>
      </xdr:nvSpPr>
      <xdr:spPr bwMode="auto">
        <a:xfrm>
          <a:off x="47625" y="7200900"/>
          <a:ext cx="870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47625</xdr:colOff>
      <xdr:row>39</xdr:row>
      <xdr:rowOff>9525</xdr:rowOff>
    </xdr:from>
    <xdr:to>
      <xdr:col>38</xdr:col>
      <xdr:colOff>0</xdr:colOff>
      <xdr:row>39</xdr:row>
      <xdr:rowOff>9525</xdr:rowOff>
    </xdr:to>
    <xdr:sp macro="" textlink="">
      <xdr:nvSpPr>
        <xdr:cNvPr id="1048" name="Line 24"/>
        <xdr:cNvSpPr>
          <a:spLocks noChangeShapeType="1"/>
        </xdr:cNvSpPr>
      </xdr:nvSpPr>
      <xdr:spPr bwMode="auto">
        <a:xfrm>
          <a:off x="47625" y="7524750"/>
          <a:ext cx="870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76200</xdr:colOff>
      <xdr:row>33</xdr:row>
      <xdr:rowOff>28575</xdr:rowOff>
    </xdr:from>
    <xdr:to>
      <xdr:col>38</xdr:col>
      <xdr:colOff>76200</xdr:colOff>
      <xdr:row>33</xdr:row>
      <xdr:rowOff>38100</xdr:rowOff>
    </xdr:to>
    <xdr:sp macro="" textlink="">
      <xdr:nvSpPr>
        <xdr:cNvPr id="1049" name="Line 25"/>
        <xdr:cNvSpPr>
          <a:spLocks noChangeShapeType="1"/>
        </xdr:cNvSpPr>
      </xdr:nvSpPr>
      <xdr:spPr bwMode="auto">
        <a:xfrm flipV="1">
          <a:off x="76200" y="6534150"/>
          <a:ext cx="87534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35</xdr:row>
      <xdr:rowOff>9525</xdr:rowOff>
    </xdr:from>
    <xdr:to>
      <xdr:col>38</xdr:col>
      <xdr:colOff>0</xdr:colOff>
      <xdr:row>35</xdr:row>
      <xdr:rowOff>9525</xdr:rowOff>
    </xdr:to>
    <xdr:sp macro="" textlink="">
      <xdr:nvSpPr>
        <xdr:cNvPr id="1050" name="Line 26"/>
        <xdr:cNvSpPr>
          <a:spLocks noChangeShapeType="1"/>
        </xdr:cNvSpPr>
      </xdr:nvSpPr>
      <xdr:spPr bwMode="auto">
        <a:xfrm>
          <a:off x="0" y="6877050"/>
          <a:ext cx="875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47625</xdr:colOff>
      <xdr:row>33</xdr:row>
      <xdr:rowOff>9525</xdr:rowOff>
    </xdr:from>
    <xdr:to>
      <xdr:col>38</xdr:col>
      <xdr:colOff>0</xdr:colOff>
      <xdr:row>33</xdr:row>
      <xdr:rowOff>9525</xdr:rowOff>
    </xdr:to>
    <xdr:sp macro="" textlink="">
      <xdr:nvSpPr>
        <xdr:cNvPr id="1051" name="Line 27"/>
        <xdr:cNvSpPr>
          <a:spLocks noChangeShapeType="1"/>
        </xdr:cNvSpPr>
      </xdr:nvSpPr>
      <xdr:spPr bwMode="auto">
        <a:xfrm>
          <a:off x="47625" y="6515100"/>
          <a:ext cx="870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47625</xdr:colOff>
      <xdr:row>33</xdr:row>
      <xdr:rowOff>9525</xdr:rowOff>
    </xdr:from>
    <xdr:to>
      <xdr:col>38</xdr:col>
      <xdr:colOff>0</xdr:colOff>
      <xdr:row>33</xdr:row>
      <xdr:rowOff>9525</xdr:rowOff>
    </xdr:to>
    <xdr:sp macro="" textlink="">
      <xdr:nvSpPr>
        <xdr:cNvPr id="1052" name="Line 28"/>
        <xdr:cNvSpPr>
          <a:spLocks noChangeShapeType="1"/>
        </xdr:cNvSpPr>
      </xdr:nvSpPr>
      <xdr:spPr bwMode="auto">
        <a:xfrm>
          <a:off x="47625" y="6515100"/>
          <a:ext cx="870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47625</xdr:colOff>
      <xdr:row>35</xdr:row>
      <xdr:rowOff>9525</xdr:rowOff>
    </xdr:from>
    <xdr:to>
      <xdr:col>38</xdr:col>
      <xdr:colOff>0</xdr:colOff>
      <xdr:row>35</xdr:row>
      <xdr:rowOff>9525</xdr:rowOff>
    </xdr:to>
    <xdr:sp macro="" textlink="">
      <xdr:nvSpPr>
        <xdr:cNvPr id="1053" name="Line 29"/>
        <xdr:cNvSpPr>
          <a:spLocks noChangeShapeType="1"/>
        </xdr:cNvSpPr>
      </xdr:nvSpPr>
      <xdr:spPr bwMode="auto">
        <a:xfrm>
          <a:off x="47625" y="6877050"/>
          <a:ext cx="870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47625</xdr:colOff>
      <xdr:row>34</xdr:row>
      <xdr:rowOff>9525</xdr:rowOff>
    </xdr:from>
    <xdr:to>
      <xdr:col>38</xdr:col>
      <xdr:colOff>0</xdr:colOff>
      <xdr:row>34</xdr:row>
      <xdr:rowOff>9525</xdr:rowOff>
    </xdr:to>
    <xdr:sp macro="" textlink="">
      <xdr:nvSpPr>
        <xdr:cNvPr id="1054" name="Line 30"/>
        <xdr:cNvSpPr>
          <a:spLocks noChangeShapeType="1"/>
        </xdr:cNvSpPr>
      </xdr:nvSpPr>
      <xdr:spPr bwMode="auto">
        <a:xfrm>
          <a:off x="47625" y="6715125"/>
          <a:ext cx="870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47625</xdr:colOff>
      <xdr:row>36</xdr:row>
      <xdr:rowOff>9525</xdr:rowOff>
    </xdr:from>
    <xdr:to>
      <xdr:col>38</xdr:col>
      <xdr:colOff>0</xdr:colOff>
      <xdr:row>36</xdr:row>
      <xdr:rowOff>9525</xdr:rowOff>
    </xdr:to>
    <xdr:sp macro="" textlink="">
      <xdr:nvSpPr>
        <xdr:cNvPr id="1056" name="Line 32"/>
        <xdr:cNvSpPr>
          <a:spLocks noChangeShapeType="1"/>
        </xdr:cNvSpPr>
      </xdr:nvSpPr>
      <xdr:spPr bwMode="auto">
        <a:xfrm>
          <a:off x="47625" y="7038975"/>
          <a:ext cx="870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47625</xdr:colOff>
      <xdr:row>37</xdr:row>
      <xdr:rowOff>9525</xdr:rowOff>
    </xdr:from>
    <xdr:to>
      <xdr:col>38</xdr:col>
      <xdr:colOff>0</xdr:colOff>
      <xdr:row>37</xdr:row>
      <xdr:rowOff>9525</xdr:rowOff>
    </xdr:to>
    <xdr:sp macro="" textlink="">
      <xdr:nvSpPr>
        <xdr:cNvPr id="1057" name="Line 33"/>
        <xdr:cNvSpPr>
          <a:spLocks noChangeShapeType="1"/>
        </xdr:cNvSpPr>
      </xdr:nvSpPr>
      <xdr:spPr bwMode="auto">
        <a:xfrm>
          <a:off x="47625" y="7200900"/>
          <a:ext cx="8705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41</xdr:row>
      <xdr:rowOff>0</xdr:rowOff>
    </xdr:from>
    <xdr:to>
      <xdr:col>37</xdr:col>
      <xdr:colOff>400050</xdr:colOff>
      <xdr:row>41</xdr:row>
      <xdr:rowOff>0</xdr:rowOff>
    </xdr:to>
    <xdr:sp macro="" textlink="">
      <xdr:nvSpPr>
        <xdr:cNvPr id="1061" name="Line 37"/>
        <xdr:cNvSpPr>
          <a:spLocks noChangeShapeType="1"/>
        </xdr:cNvSpPr>
      </xdr:nvSpPr>
      <xdr:spPr bwMode="auto">
        <a:xfrm>
          <a:off x="0" y="7867650"/>
          <a:ext cx="875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34</xdr:col>
      <xdr:colOff>47625</xdr:colOff>
      <xdr:row>73</xdr:row>
      <xdr:rowOff>9525</xdr:rowOff>
    </xdr:from>
    <xdr:to>
      <xdr:col>49</xdr:col>
      <xdr:colOff>428625</xdr:colOff>
      <xdr:row>73</xdr:row>
      <xdr:rowOff>9525</xdr:rowOff>
    </xdr:to>
    <xdr:sp macro="" textlink="">
      <xdr:nvSpPr>
        <xdr:cNvPr id="1068" name="Line 44"/>
        <xdr:cNvSpPr>
          <a:spLocks noChangeShapeType="1"/>
        </xdr:cNvSpPr>
      </xdr:nvSpPr>
      <xdr:spPr bwMode="auto">
        <a:xfrm>
          <a:off x="7362825" y="13087350"/>
          <a:ext cx="879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34</xdr:col>
      <xdr:colOff>47625</xdr:colOff>
      <xdr:row>79</xdr:row>
      <xdr:rowOff>76200</xdr:rowOff>
    </xdr:from>
    <xdr:to>
      <xdr:col>49</xdr:col>
      <xdr:colOff>428625</xdr:colOff>
      <xdr:row>79</xdr:row>
      <xdr:rowOff>76200</xdr:rowOff>
    </xdr:to>
    <xdr:sp macro="" textlink="">
      <xdr:nvSpPr>
        <xdr:cNvPr id="1069" name="Line 45"/>
        <xdr:cNvSpPr>
          <a:spLocks noChangeShapeType="1"/>
        </xdr:cNvSpPr>
      </xdr:nvSpPr>
      <xdr:spPr bwMode="auto">
        <a:xfrm>
          <a:off x="7362825" y="14220825"/>
          <a:ext cx="879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295275</xdr:colOff>
      <xdr:row>26</xdr:row>
      <xdr:rowOff>133350</xdr:rowOff>
    </xdr:from>
    <xdr:to>
      <xdr:col>26</xdr:col>
      <xdr:colOff>274319</xdr:colOff>
      <xdr:row>29</xdr:row>
      <xdr:rowOff>142875</xdr:rowOff>
    </xdr:to>
    <xdr:cxnSp macro="">
      <xdr:nvCxnSpPr>
        <xdr:cNvPr id="23" name="Straight Arrow Connector 22"/>
        <xdr:cNvCxnSpPr/>
      </xdr:nvCxnSpPr>
      <xdr:spPr bwMode="auto">
        <a:xfrm flipV="1">
          <a:off x="4772025" y="5448300"/>
          <a:ext cx="1102994" cy="78105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219075</xdr:colOff>
      <xdr:row>26</xdr:row>
      <xdr:rowOff>171450</xdr:rowOff>
    </xdr:from>
    <xdr:to>
      <xdr:col>32</xdr:col>
      <xdr:colOff>123825</xdr:colOff>
      <xdr:row>29</xdr:row>
      <xdr:rowOff>95250</xdr:rowOff>
    </xdr:to>
    <xdr:cxnSp macro="">
      <xdr:nvCxnSpPr>
        <xdr:cNvPr id="25" name="Straight Arrow Connector 24"/>
        <xdr:cNvCxnSpPr/>
      </xdr:nvCxnSpPr>
      <xdr:spPr bwMode="auto">
        <a:xfrm>
          <a:off x="6134100" y="5486400"/>
          <a:ext cx="981075" cy="695325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C145"/>
  <sheetViews>
    <sheetView tabSelected="1" workbookViewId="0">
      <selection activeCell="AJ29" sqref="AJ29"/>
    </sheetView>
  </sheetViews>
  <sheetFormatPr defaultRowHeight="12.75"/>
  <cols>
    <col min="1" max="1" width="6.5703125" style="61" customWidth="1"/>
    <col min="2" max="2" width="5.7109375" style="6" customWidth="1"/>
    <col min="3" max="3" width="4.85546875" style="20" customWidth="1"/>
    <col min="4" max="4" width="0.42578125" style="17" customWidth="1"/>
    <col min="5" max="5" width="4.7109375" style="17" customWidth="1"/>
    <col min="6" max="6" width="4.85546875" style="17" customWidth="1"/>
    <col min="7" max="7" width="0.5703125" style="17" customWidth="1"/>
    <col min="8" max="8" width="5.7109375" style="17" customWidth="1"/>
    <col min="9" max="9" width="4.85546875" style="17" customWidth="1"/>
    <col min="10" max="10" width="0.5703125" style="17" customWidth="1"/>
    <col min="11" max="11" width="5.7109375" style="17" customWidth="1"/>
    <col min="12" max="12" width="5.28515625" style="17" customWidth="1"/>
    <col min="13" max="13" width="0.5703125" style="17" customWidth="1"/>
    <col min="14" max="14" width="5.7109375" style="6" customWidth="1"/>
    <col min="15" max="15" width="4.85546875" style="20" customWidth="1"/>
    <col min="16" max="16" width="0.42578125" style="46" customWidth="1"/>
    <col min="17" max="19" width="4.85546875" style="20" hidden="1" customWidth="1"/>
    <col min="20" max="20" width="5.7109375" style="6" customWidth="1"/>
    <col min="21" max="21" width="5.7109375" style="20" customWidth="1"/>
    <col min="22" max="22" width="0.28515625" style="20" customWidth="1"/>
    <col min="23" max="23" width="5.5703125" style="20" customWidth="1"/>
    <col min="24" max="24" width="4.85546875" style="20" customWidth="1"/>
    <col min="25" max="25" width="0.42578125" style="20" customWidth="1"/>
    <col min="26" max="26" width="0.7109375" style="17" hidden="1" customWidth="1"/>
    <col min="27" max="27" width="4.7109375" style="17" customWidth="1"/>
    <col min="28" max="28" width="4.85546875" style="17" customWidth="1"/>
    <col min="29" max="29" width="0.28515625" style="17" customWidth="1"/>
    <col min="30" max="30" width="5.5703125" style="17" customWidth="1"/>
    <col min="31" max="31" width="5.28515625" style="17" customWidth="1"/>
    <col min="32" max="32" width="0.140625" style="17" customWidth="1"/>
    <col min="33" max="33" width="5.5703125" style="6" customWidth="1"/>
    <col min="34" max="34" width="5" style="20" customWidth="1"/>
    <col min="35" max="35" width="6" style="20" customWidth="1"/>
    <col min="36" max="36" width="4.42578125" style="17" customWidth="1"/>
    <col min="37" max="37" width="4.5703125" style="6" customWidth="1"/>
    <col min="38" max="38" width="4.5703125" style="20" customWidth="1"/>
    <col min="39" max="39" width="22.28515625" style="17" customWidth="1"/>
    <col min="40" max="40" width="0.42578125" style="6" hidden="1" customWidth="1"/>
    <col min="41" max="41" width="9.140625" style="4"/>
    <col min="42" max="16384" width="9.140625" style="6"/>
  </cols>
  <sheetData>
    <row r="1" spans="1:55" s="32" customFormat="1" ht="21" customHeight="1">
      <c r="A1" s="61"/>
      <c r="B1" s="87" t="s">
        <v>36</v>
      </c>
      <c r="C1" s="88"/>
      <c r="D1" s="88"/>
      <c r="E1" s="88"/>
      <c r="F1" s="89"/>
      <c r="G1" s="67"/>
      <c r="H1" s="87" t="s">
        <v>41</v>
      </c>
      <c r="I1" s="88"/>
      <c r="J1" s="88"/>
      <c r="K1" s="88"/>
      <c r="L1" s="88"/>
      <c r="M1" s="88"/>
      <c r="N1" s="88"/>
      <c r="O1" s="89"/>
      <c r="P1" s="46"/>
      <c r="Q1" s="87" t="s">
        <v>42</v>
      </c>
      <c r="R1" s="88"/>
      <c r="S1" s="88"/>
      <c r="T1" s="88"/>
      <c r="U1" s="88"/>
      <c r="V1" s="88"/>
      <c r="W1" s="88"/>
      <c r="X1" s="88"/>
      <c r="Y1" s="88"/>
      <c r="Z1" s="88"/>
      <c r="AA1" s="88"/>
      <c r="AB1" s="89"/>
      <c r="AC1" s="68"/>
      <c r="AD1" s="92" t="s">
        <v>37</v>
      </c>
      <c r="AE1" s="93"/>
      <c r="AF1" s="93"/>
      <c r="AG1" s="94"/>
      <c r="AH1" s="95"/>
      <c r="AI1" s="90" t="s">
        <v>50</v>
      </c>
      <c r="AJ1" s="91"/>
      <c r="AK1" s="91"/>
      <c r="AL1" s="91"/>
      <c r="AM1" s="74"/>
    </row>
    <row r="2" spans="1:55" s="7" customFormat="1" ht="33.75" customHeight="1">
      <c r="A2" s="61"/>
      <c r="B2" s="27" t="s">
        <v>0</v>
      </c>
      <c r="C2" s="34"/>
      <c r="D2" s="3"/>
      <c r="E2" s="9" t="s">
        <v>31</v>
      </c>
      <c r="F2" s="34"/>
      <c r="G2" s="67"/>
      <c r="H2" s="3" t="s">
        <v>1</v>
      </c>
      <c r="I2" s="34"/>
      <c r="J2" s="69"/>
      <c r="K2" s="3" t="s">
        <v>43</v>
      </c>
      <c r="L2" s="34"/>
      <c r="M2" s="47"/>
      <c r="N2" s="3" t="s">
        <v>39</v>
      </c>
      <c r="P2" s="47"/>
      <c r="Q2" s="34"/>
      <c r="R2" s="3"/>
      <c r="S2" s="3"/>
      <c r="T2" s="3" t="s">
        <v>0</v>
      </c>
      <c r="U2" s="34"/>
      <c r="V2" s="69"/>
      <c r="W2" s="3" t="s">
        <v>38</v>
      </c>
      <c r="X2" s="34"/>
      <c r="Y2" s="69"/>
      <c r="Z2" s="3"/>
      <c r="AA2" s="9" t="s">
        <v>31</v>
      </c>
      <c r="AB2" s="34"/>
      <c r="AC2" s="68"/>
      <c r="AD2" s="3" t="s">
        <v>1</v>
      </c>
      <c r="AE2" s="34"/>
      <c r="AF2" s="3"/>
      <c r="AG2" s="3" t="s">
        <v>39</v>
      </c>
      <c r="AI2" s="91"/>
      <c r="AJ2" s="91"/>
      <c r="AK2" s="91"/>
      <c r="AL2" s="91"/>
      <c r="AM2" s="6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</row>
    <row r="3" spans="1:55" ht="0.75" hidden="1" customHeight="1">
      <c r="B3" s="30" t="s">
        <v>2</v>
      </c>
      <c r="C3" s="36" t="s">
        <v>19</v>
      </c>
      <c r="D3" s="37">
        <v>0.6</v>
      </c>
      <c r="E3" s="30" t="s">
        <v>2</v>
      </c>
      <c r="F3" s="36" t="s">
        <v>19</v>
      </c>
      <c r="G3" s="37"/>
      <c r="H3" s="30" t="s">
        <v>2</v>
      </c>
      <c r="I3" s="36" t="s">
        <v>19</v>
      </c>
      <c r="J3" s="70"/>
      <c r="K3" s="30" t="s">
        <v>2</v>
      </c>
      <c r="L3" s="36" t="s">
        <v>19</v>
      </c>
      <c r="M3" s="37"/>
      <c r="N3" s="30" t="s">
        <v>2</v>
      </c>
      <c r="O3" s="36" t="s">
        <v>19</v>
      </c>
      <c r="P3" s="48"/>
      <c r="Q3" s="6"/>
      <c r="R3" s="6"/>
      <c r="S3" s="6"/>
      <c r="T3" s="30" t="s">
        <v>2</v>
      </c>
      <c r="U3" s="36" t="s">
        <v>19</v>
      </c>
      <c r="V3" s="70"/>
      <c r="W3" s="30" t="s">
        <v>2</v>
      </c>
      <c r="X3" s="36" t="s">
        <v>19</v>
      </c>
      <c r="Y3" s="70"/>
      <c r="Z3" s="37">
        <v>0.6</v>
      </c>
      <c r="AA3" s="30" t="s">
        <v>2</v>
      </c>
      <c r="AB3" s="36" t="s">
        <v>19</v>
      </c>
      <c r="AC3" s="37"/>
      <c r="AD3" s="30" t="s">
        <v>2</v>
      </c>
      <c r="AE3" s="36" t="s">
        <v>19</v>
      </c>
      <c r="AF3" s="37"/>
      <c r="AG3" s="30" t="s">
        <v>2</v>
      </c>
      <c r="AH3" s="36" t="s">
        <v>19</v>
      </c>
      <c r="AI3" s="75"/>
      <c r="AJ3" s="64"/>
      <c r="AK3" s="65"/>
      <c r="AL3" s="65"/>
      <c r="AM3" s="66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</row>
    <row r="4" spans="1:55" ht="0.75" customHeight="1">
      <c r="B4" s="29">
        <f>AI8</f>
        <v>275</v>
      </c>
      <c r="C4" s="21" t="s">
        <v>19</v>
      </c>
      <c r="D4" s="40" t="e">
        <f>PRODUCT(C4*0.6)</f>
        <v>#VALUE!</v>
      </c>
      <c r="E4" s="29">
        <f>AJ8</f>
        <v>300</v>
      </c>
      <c r="F4" s="21" t="s">
        <v>19</v>
      </c>
      <c r="G4" s="40"/>
      <c r="H4" s="29">
        <f>AK8</f>
        <v>300</v>
      </c>
      <c r="I4" s="21" t="s">
        <v>19</v>
      </c>
      <c r="J4" s="71"/>
      <c r="K4" s="29">
        <f>AL8*0.8</f>
        <v>240</v>
      </c>
      <c r="L4" s="21" t="s">
        <v>19</v>
      </c>
      <c r="M4" s="40"/>
      <c r="N4" s="29">
        <f>AL8</f>
        <v>300</v>
      </c>
      <c r="O4" s="21" t="s">
        <v>19</v>
      </c>
      <c r="Q4" s="6"/>
      <c r="R4" s="6"/>
      <c r="S4" s="6"/>
      <c r="T4" s="29">
        <f>AI8*0.8</f>
        <v>220</v>
      </c>
      <c r="U4" s="21" t="s">
        <v>19</v>
      </c>
      <c r="V4" s="71"/>
      <c r="W4" s="29">
        <f>AD4*0.9</f>
        <v>216</v>
      </c>
      <c r="X4" s="21" t="s">
        <v>19</v>
      </c>
      <c r="Y4" s="71"/>
      <c r="Z4" s="40" t="e">
        <f>PRODUCT(U4*0.6)</f>
        <v>#VALUE!</v>
      </c>
      <c r="AA4" s="29">
        <f>AJ8*0.85</f>
        <v>255</v>
      </c>
      <c r="AB4" s="21" t="s">
        <v>19</v>
      </c>
      <c r="AC4" s="40"/>
      <c r="AD4" s="29">
        <f>AK8*0.8</f>
        <v>240</v>
      </c>
      <c r="AE4" s="21" t="s">
        <v>19</v>
      </c>
      <c r="AF4" s="40"/>
      <c r="AG4" s="29">
        <f>AL8*0.8</f>
        <v>240</v>
      </c>
      <c r="AH4" s="21" t="s">
        <v>19</v>
      </c>
      <c r="AM4" s="4"/>
      <c r="AN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</row>
    <row r="5" spans="1:55" s="42" customFormat="1" ht="18.75" hidden="1" customHeight="1">
      <c r="A5" s="61"/>
      <c r="B5" s="41"/>
      <c r="C5" s="28"/>
      <c r="F5" s="28"/>
      <c r="I5" s="28"/>
      <c r="J5" s="72"/>
      <c r="L5" s="28"/>
      <c r="N5" s="41"/>
      <c r="O5" s="28"/>
      <c r="P5" s="49"/>
      <c r="Q5" s="28"/>
      <c r="T5" s="41"/>
      <c r="U5" s="28"/>
      <c r="V5" s="72"/>
      <c r="X5" s="28"/>
      <c r="Y5" s="72"/>
      <c r="AB5" s="28"/>
      <c r="AE5" s="28"/>
      <c r="AG5" s="41"/>
      <c r="AH5" s="28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</row>
    <row r="6" spans="1:55" s="5" customFormat="1" ht="17.25" hidden="1" customHeight="1">
      <c r="A6" s="61"/>
      <c r="B6" s="7" t="s">
        <v>0</v>
      </c>
      <c r="C6" s="22"/>
      <c r="D6" s="8"/>
      <c r="E6" s="9" t="s">
        <v>31</v>
      </c>
      <c r="F6" s="22"/>
      <c r="G6" s="8"/>
      <c r="H6" s="3" t="s">
        <v>1</v>
      </c>
      <c r="I6" s="22"/>
      <c r="J6" s="69"/>
      <c r="K6" s="3" t="s">
        <v>19</v>
      </c>
      <c r="L6" s="22"/>
      <c r="M6" s="8"/>
      <c r="N6" s="3" t="s">
        <v>39</v>
      </c>
      <c r="O6" s="22"/>
      <c r="P6" s="47"/>
      <c r="Q6" s="22"/>
      <c r="R6" s="3"/>
      <c r="S6" s="3"/>
      <c r="T6" s="7" t="s">
        <v>0</v>
      </c>
      <c r="U6" s="22"/>
      <c r="V6" s="69"/>
      <c r="W6" s="3" t="s">
        <v>38</v>
      </c>
      <c r="X6" s="22"/>
      <c r="Y6" s="69"/>
      <c r="Z6" s="8"/>
      <c r="AA6" s="9" t="s">
        <v>31</v>
      </c>
      <c r="AB6" s="22"/>
      <c r="AC6" s="8"/>
      <c r="AD6" s="3" t="s">
        <v>1</v>
      </c>
      <c r="AE6" s="22"/>
      <c r="AF6" s="8"/>
      <c r="AG6" s="3" t="s">
        <v>39</v>
      </c>
      <c r="AH6" s="22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</row>
    <row r="7" spans="1:55" s="2" customFormat="1" ht="24.75" customHeight="1">
      <c r="A7" s="76" t="s">
        <v>3</v>
      </c>
      <c r="B7" s="51" t="s">
        <v>27</v>
      </c>
      <c r="C7" s="52">
        <f>PRODUCT(B4*0.77*0.8)</f>
        <v>169.4</v>
      </c>
      <c r="D7" s="8"/>
      <c r="E7" s="51" t="s">
        <v>44</v>
      </c>
      <c r="F7" s="52">
        <f>PRODUCT(E4*0.77*0.8)</f>
        <v>184.8</v>
      </c>
      <c r="G7" s="8"/>
      <c r="H7" s="51" t="s">
        <v>27</v>
      </c>
      <c r="I7" s="52">
        <f>PRODUCT(H4*0.77*0.8)</f>
        <v>184.8</v>
      </c>
      <c r="J7" s="49"/>
      <c r="K7" s="51" t="s">
        <v>27</v>
      </c>
      <c r="L7" s="52">
        <f>PRODUCT(K4*0.77*0.8)</f>
        <v>147.84</v>
      </c>
      <c r="M7" s="8"/>
      <c r="N7" s="51" t="s">
        <v>27</v>
      </c>
      <c r="O7" s="52">
        <f>PRODUCT(N4*0.77*0.8)</f>
        <v>184.8</v>
      </c>
      <c r="P7" s="47"/>
      <c r="Q7" s="23"/>
      <c r="T7" s="51" t="s">
        <v>27</v>
      </c>
      <c r="U7" s="52">
        <f>PRODUCT(T4*0.77*0.8)</f>
        <v>135.52000000000001</v>
      </c>
      <c r="V7" s="49"/>
      <c r="W7" s="51" t="s">
        <v>27</v>
      </c>
      <c r="X7" s="52">
        <f>PRODUCT(W4*0.77*0.8)</f>
        <v>133.05600000000001</v>
      </c>
      <c r="Y7" s="49"/>
      <c r="Z7" s="8"/>
      <c r="AA7" s="51" t="s">
        <v>44</v>
      </c>
      <c r="AB7" s="52">
        <f>PRODUCT(AA4*0.77*0.8)</f>
        <v>157.08000000000001</v>
      </c>
      <c r="AC7" s="8"/>
      <c r="AD7" s="51" t="s">
        <v>27</v>
      </c>
      <c r="AE7" s="52">
        <f>PRODUCT(AD4*0.77*0.8)</f>
        <v>147.84</v>
      </c>
      <c r="AF7" s="8"/>
      <c r="AG7" s="51" t="s">
        <v>27</v>
      </c>
      <c r="AH7" s="52">
        <f>PRODUCT(AG4*0.77*0.8)</f>
        <v>147.84</v>
      </c>
      <c r="AI7" s="27" t="s">
        <v>29</v>
      </c>
      <c r="AJ7" s="3" t="s">
        <v>30</v>
      </c>
      <c r="AK7" s="3" t="s">
        <v>46</v>
      </c>
      <c r="AL7" s="3" t="s">
        <v>45</v>
      </c>
      <c r="AM7" s="4"/>
    </row>
    <row r="8" spans="1:55" s="2" customFormat="1" ht="24.75" customHeight="1">
      <c r="A8" s="76"/>
      <c r="B8" s="51" t="s">
        <v>28</v>
      </c>
      <c r="C8" s="52">
        <f>PRODUCT(B4*0.86*0.8)</f>
        <v>189.20000000000002</v>
      </c>
      <c r="D8" s="8"/>
      <c r="E8" s="51" t="s">
        <v>28</v>
      </c>
      <c r="F8" s="52">
        <f>PRODUCT(E4*0.86*0.8)</f>
        <v>206.4</v>
      </c>
      <c r="G8" s="8"/>
      <c r="H8" s="51" t="s">
        <v>28</v>
      </c>
      <c r="I8" s="52">
        <f>PRODUCT(H4*0.86*0.8)</f>
        <v>206.4</v>
      </c>
      <c r="J8" s="49"/>
      <c r="K8" s="51" t="s">
        <v>28</v>
      </c>
      <c r="L8" s="52">
        <f>PRODUCT(K4*0.86*0.8)</f>
        <v>165.12</v>
      </c>
      <c r="M8" s="8"/>
      <c r="N8" s="51" t="s">
        <v>28</v>
      </c>
      <c r="O8" s="52">
        <f>PRODUCT(N4*0.86*0.8)</f>
        <v>206.4</v>
      </c>
      <c r="P8" s="47"/>
      <c r="Q8" s="23"/>
      <c r="R8" s="19" t="s">
        <v>16</v>
      </c>
      <c r="S8" s="19"/>
      <c r="T8" s="51" t="s">
        <v>28</v>
      </c>
      <c r="U8" s="52">
        <f>PRODUCT(T4*0.86*0.8)</f>
        <v>151.35999999999999</v>
      </c>
      <c r="V8" s="49"/>
      <c r="W8" s="51" t="s">
        <v>28</v>
      </c>
      <c r="X8" s="52">
        <f>PRODUCT(W4*0.86*0.8)</f>
        <v>148.608</v>
      </c>
      <c r="Y8" s="49"/>
      <c r="Z8" s="8"/>
      <c r="AA8" s="51" t="s">
        <v>28</v>
      </c>
      <c r="AB8" s="52">
        <f>PRODUCT(AA4*0.86*0.8)</f>
        <v>175.44</v>
      </c>
      <c r="AC8" s="8"/>
      <c r="AD8" s="51" t="s">
        <v>28</v>
      </c>
      <c r="AE8" s="52">
        <f>PRODUCT(AD4*0.86*0.8)</f>
        <v>165.12</v>
      </c>
      <c r="AF8" s="8"/>
      <c r="AG8" s="51" t="s">
        <v>28</v>
      </c>
      <c r="AH8" s="52">
        <f>PRODUCT(AG4*0.86*0.8)</f>
        <v>165.12</v>
      </c>
      <c r="AI8" s="38">
        <v>275</v>
      </c>
      <c r="AJ8" s="39">
        <v>300</v>
      </c>
      <c r="AK8" s="39">
        <v>300</v>
      </c>
      <c r="AL8" s="39">
        <v>300</v>
      </c>
      <c r="AM8" s="4"/>
    </row>
    <row r="9" spans="1:55" s="2" customFormat="1" ht="24.75" customHeight="1">
      <c r="A9" s="76"/>
      <c r="B9" s="51" t="s">
        <v>24</v>
      </c>
      <c r="C9" s="52">
        <f>PRODUCT(B4*0.96*0.8)</f>
        <v>211.20000000000002</v>
      </c>
      <c r="D9" s="8"/>
      <c r="E9" s="51" t="s">
        <v>24</v>
      </c>
      <c r="F9" s="52">
        <f>PRODUCT(E4*0.96*0.8)</f>
        <v>230.4</v>
      </c>
      <c r="G9" s="8"/>
      <c r="H9" s="51" t="s">
        <v>24</v>
      </c>
      <c r="I9" s="52">
        <f>PRODUCT(H4*0.96*0.8)</f>
        <v>230.4</v>
      </c>
      <c r="J9" s="49"/>
      <c r="K9" s="51" t="s">
        <v>24</v>
      </c>
      <c r="L9" s="52">
        <f>PRODUCT(K4*0.96*0.8)</f>
        <v>184.32</v>
      </c>
      <c r="M9" s="8"/>
      <c r="N9" s="51" t="s">
        <v>24</v>
      </c>
      <c r="O9" s="52">
        <f>PRODUCT(N4*0.96*0.8)</f>
        <v>230.4</v>
      </c>
      <c r="P9" s="47"/>
      <c r="Q9" s="23"/>
      <c r="R9" s="19" t="s">
        <v>17</v>
      </c>
      <c r="S9" s="19"/>
      <c r="T9" s="51" t="s">
        <v>24</v>
      </c>
      <c r="U9" s="52">
        <f>PRODUCT(T4*0.96*0.8)</f>
        <v>168.96</v>
      </c>
      <c r="V9" s="49"/>
      <c r="W9" s="51" t="s">
        <v>24</v>
      </c>
      <c r="X9" s="52">
        <f>PRODUCT(W4*0.96*0.8)</f>
        <v>165.88800000000001</v>
      </c>
      <c r="Y9" s="49"/>
      <c r="Z9" s="8"/>
      <c r="AA9" s="51" t="s">
        <v>24</v>
      </c>
      <c r="AB9" s="52">
        <f>PRODUCT(AA4*0.96*0.8)</f>
        <v>195.84</v>
      </c>
      <c r="AC9" s="8"/>
      <c r="AD9" s="51" t="s">
        <v>24</v>
      </c>
      <c r="AE9" s="52">
        <f>PRODUCT(AD4*0.96*0.8)</f>
        <v>184.32</v>
      </c>
      <c r="AF9" s="8"/>
      <c r="AG9" s="51" t="s">
        <v>24</v>
      </c>
      <c r="AH9" s="52">
        <f>PRODUCT(AG4*0.96*0.8)</f>
        <v>184.32</v>
      </c>
      <c r="AI9" s="32"/>
      <c r="AJ9" s="32"/>
      <c r="AK9" s="32"/>
      <c r="AL9" s="32"/>
      <c r="AM9" s="4"/>
    </row>
    <row r="10" spans="1:55" ht="3.75" customHeight="1">
      <c r="B10" s="8"/>
      <c r="C10" s="24"/>
      <c r="D10" s="8"/>
      <c r="E10" s="8"/>
      <c r="F10" s="24"/>
      <c r="G10" s="8"/>
      <c r="H10" s="8"/>
      <c r="I10" s="24"/>
      <c r="J10" s="69"/>
      <c r="K10" s="8"/>
      <c r="L10" s="24"/>
      <c r="M10" s="8"/>
      <c r="N10" s="8"/>
      <c r="O10" s="24"/>
      <c r="P10" s="47"/>
      <c r="Q10" s="24"/>
      <c r="R10" s="4"/>
      <c r="S10" s="10"/>
      <c r="T10" s="8"/>
      <c r="U10" s="24"/>
      <c r="V10" s="69"/>
      <c r="W10" s="8"/>
      <c r="X10" s="24"/>
      <c r="Y10" s="69"/>
      <c r="Z10" s="8"/>
      <c r="AA10" s="8"/>
      <c r="AB10" s="24"/>
      <c r="AC10" s="8"/>
      <c r="AD10" s="8"/>
      <c r="AE10" s="24"/>
      <c r="AF10" s="8"/>
      <c r="AG10" s="8"/>
      <c r="AH10" s="24"/>
      <c r="AI10" s="33"/>
      <c r="AJ10" s="32"/>
      <c r="AK10" s="32"/>
      <c r="AL10" s="33"/>
      <c r="AM10" s="4"/>
      <c r="AN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</row>
    <row r="11" spans="1:55" ht="20.25" customHeight="1">
      <c r="B11" s="7" t="s">
        <v>0</v>
      </c>
      <c r="C11" s="22"/>
      <c r="D11" s="8"/>
      <c r="E11" s="9" t="s">
        <v>31</v>
      </c>
      <c r="F11" s="22"/>
      <c r="G11" s="8"/>
      <c r="H11" s="3" t="s">
        <v>1</v>
      </c>
      <c r="I11" s="22"/>
      <c r="J11" s="69"/>
      <c r="K11" s="3" t="s">
        <v>43</v>
      </c>
      <c r="L11" s="22"/>
      <c r="M11" s="8"/>
      <c r="N11" s="3" t="s">
        <v>39</v>
      </c>
      <c r="O11" s="22"/>
      <c r="P11" s="47"/>
      <c r="Q11" s="22"/>
      <c r="R11" s="10" t="s">
        <v>20</v>
      </c>
      <c r="S11" s="10"/>
      <c r="T11" s="7" t="s">
        <v>0</v>
      </c>
      <c r="U11" s="22"/>
      <c r="V11" s="69"/>
      <c r="W11" s="3" t="s">
        <v>38</v>
      </c>
      <c r="X11" s="22"/>
      <c r="Y11" s="69"/>
      <c r="Z11" s="8"/>
      <c r="AA11" s="9" t="s">
        <v>31</v>
      </c>
      <c r="AB11" s="22"/>
      <c r="AC11" s="8"/>
      <c r="AD11" s="3" t="s">
        <v>1</v>
      </c>
      <c r="AE11" s="22"/>
      <c r="AF11" s="8"/>
      <c r="AG11" s="3" t="s">
        <v>39</v>
      </c>
      <c r="AH11" s="22"/>
      <c r="AI11" s="33"/>
      <c r="AJ11" s="32"/>
      <c r="AK11" s="32"/>
      <c r="AL11" s="33"/>
      <c r="AM11" s="4"/>
      <c r="AN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</row>
    <row r="12" spans="1:55" ht="20.25" customHeight="1">
      <c r="A12" s="76" t="s">
        <v>12</v>
      </c>
      <c r="B12" s="51" t="s">
        <v>27</v>
      </c>
      <c r="C12" s="26">
        <f>PRODUCT(B4*0.77*0.85)</f>
        <v>179.98749999999998</v>
      </c>
      <c r="D12" s="8"/>
      <c r="E12" s="51" t="s">
        <v>44</v>
      </c>
      <c r="F12" s="26">
        <f>PRODUCT(E4*0.77*0.85)</f>
        <v>196.35</v>
      </c>
      <c r="G12" s="8"/>
      <c r="H12" s="51" t="s">
        <v>27</v>
      </c>
      <c r="I12" s="26">
        <f>PRODUCT(H4*0.77*0.85)</f>
        <v>196.35</v>
      </c>
      <c r="J12" s="49"/>
      <c r="K12" s="51" t="s">
        <v>27</v>
      </c>
      <c r="L12" s="26">
        <f>PRODUCT(K4*0.77*0.85)</f>
        <v>157.08000000000001</v>
      </c>
      <c r="M12" s="8"/>
      <c r="N12" s="51" t="s">
        <v>27</v>
      </c>
      <c r="O12" s="26">
        <f>PRODUCT(N4*0.77*0.85)</f>
        <v>196.35</v>
      </c>
      <c r="P12" s="47"/>
      <c r="Q12" s="26"/>
      <c r="R12" s="27" t="s">
        <v>21</v>
      </c>
      <c r="S12" s="4"/>
      <c r="T12" s="51" t="s">
        <v>27</v>
      </c>
      <c r="U12" s="26">
        <f>PRODUCT(T4*0.77*0.85)</f>
        <v>143.99</v>
      </c>
      <c r="V12" s="49"/>
      <c r="W12" s="51" t="s">
        <v>27</v>
      </c>
      <c r="X12" s="26">
        <f>PRODUCT(W4*0.77*0.85)</f>
        <v>141.37199999999999</v>
      </c>
      <c r="Y12" s="49"/>
      <c r="Z12" s="8"/>
      <c r="AA12" s="51" t="s">
        <v>44</v>
      </c>
      <c r="AB12" s="26">
        <f>PRODUCT(AA4*0.77*0.85)</f>
        <v>166.89749999999998</v>
      </c>
      <c r="AC12" s="8"/>
      <c r="AD12" s="51" t="s">
        <v>27</v>
      </c>
      <c r="AE12" s="26">
        <f>PRODUCT(AD4*0.77*0.85)</f>
        <v>157.08000000000001</v>
      </c>
      <c r="AF12" s="8"/>
      <c r="AG12" s="51" t="s">
        <v>27</v>
      </c>
      <c r="AH12" s="26">
        <f>PRODUCT(AG4*0.77*0.85)</f>
        <v>157.08000000000001</v>
      </c>
      <c r="AI12" s="33"/>
      <c r="AJ12" s="32"/>
      <c r="AK12" s="32"/>
      <c r="AL12" s="33"/>
      <c r="AM12" s="4"/>
      <c r="AN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</row>
    <row r="13" spans="1:55" ht="20.25" customHeight="1">
      <c r="A13" s="76"/>
      <c r="B13" s="51" t="s">
        <v>28</v>
      </c>
      <c r="C13" s="26">
        <f>PRODUCT(B4*0.86*0.85)</f>
        <v>201.02500000000001</v>
      </c>
      <c r="D13" s="8"/>
      <c r="E13" s="51" t="s">
        <v>28</v>
      </c>
      <c r="F13" s="26">
        <f>PRODUCT(E4*0.86*0.85)</f>
        <v>219.29999999999998</v>
      </c>
      <c r="G13" s="8"/>
      <c r="H13" s="51" t="s">
        <v>28</v>
      </c>
      <c r="I13" s="26">
        <f>PRODUCT(H4*0.86*0.85)</f>
        <v>219.29999999999998</v>
      </c>
      <c r="J13" s="49"/>
      <c r="K13" s="51" t="s">
        <v>28</v>
      </c>
      <c r="L13" s="26">
        <f>PRODUCT(K4*0.86*0.85)</f>
        <v>175.44</v>
      </c>
      <c r="M13" s="8"/>
      <c r="N13" s="51" t="s">
        <v>28</v>
      </c>
      <c r="O13" s="26">
        <f>PRODUCT(N4*0.86*0.85)</f>
        <v>219.29999999999998</v>
      </c>
      <c r="P13" s="47"/>
      <c r="Q13" s="26"/>
      <c r="R13" s="4"/>
      <c r="S13" s="4"/>
      <c r="T13" s="51" t="s">
        <v>28</v>
      </c>
      <c r="U13" s="26">
        <f>PRODUCT(T4*0.86*0.85)</f>
        <v>160.82</v>
      </c>
      <c r="V13" s="49"/>
      <c r="W13" s="51" t="s">
        <v>28</v>
      </c>
      <c r="X13" s="26">
        <f>PRODUCT(W4*0.86*0.85)</f>
        <v>157.89599999999999</v>
      </c>
      <c r="Y13" s="49"/>
      <c r="Z13" s="8"/>
      <c r="AA13" s="51" t="s">
        <v>28</v>
      </c>
      <c r="AB13" s="26">
        <f>PRODUCT(AA4*0.86*0.85)</f>
        <v>186.40499999999997</v>
      </c>
      <c r="AC13" s="8"/>
      <c r="AD13" s="51" t="s">
        <v>28</v>
      </c>
      <c r="AE13" s="26">
        <f>PRODUCT(AD4*0.86*0.85)</f>
        <v>175.44</v>
      </c>
      <c r="AF13" s="8"/>
      <c r="AG13" s="51" t="s">
        <v>28</v>
      </c>
      <c r="AH13" s="26">
        <f>PRODUCT(AG4*0.86*0.85)</f>
        <v>175.44</v>
      </c>
      <c r="AI13" s="33"/>
      <c r="AJ13" s="32"/>
      <c r="AK13" s="32"/>
      <c r="AL13" s="33"/>
      <c r="AM13" s="4"/>
      <c r="AN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</row>
    <row r="14" spans="1:55" ht="20.25" customHeight="1">
      <c r="A14" s="76"/>
      <c r="B14" s="51" t="s">
        <v>24</v>
      </c>
      <c r="C14" s="26">
        <f>PRODUCT(B4*0.96*0.85)</f>
        <v>224.4</v>
      </c>
      <c r="D14" s="8"/>
      <c r="E14" s="51" t="s">
        <v>24</v>
      </c>
      <c r="F14" s="26">
        <f>PRODUCT(E4*0.96*0.85)</f>
        <v>244.79999999999998</v>
      </c>
      <c r="G14" s="8"/>
      <c r="H14" s="51" t="s">
        <v>24</v>
      </c>
      <c r="I14" s="26">
        <f>PRODUCT(H4*0.96*0.85)</f>
        <v>244.79999999999998</v>
      </c>
      <c r="J14" s="49"/>
      <c r="K14" s="51" t="s">
        <v>24</v>
      </c>
      <c r="L14" s="26">
        <f>PRODUCT(K4*0.96*0.85)</f>
        <v>195.83999999999997</v>
      </c>
      <c r="M14" s="8"/>
      <c r="N14" s="51" t="s">
        <v>24</v>
      </c>
      <c r="O14" s="26">
        <f>PRODUCT(N4*0.96*0.85)</f>
        <v>244.79999999999998</v>
      </c>
      <c r="P14" s="47"/>
      <c r="Q14" s="26"/>
      <c r="R14" s="4"/>
      <c r="S14" s="4"/>
      <c r="T14" s="51" t="s">
        <v>24</v>
      </c>
      <c r="U14" s="26">
        <f>PRODUCT(T4*0.96*0.85)</f>
        <v>179.51999999999998</v>
      </c>
      <c r="V14" s="49"/>
      <c r="W14" s="51" t="s">
        <v>24</v>
      </c>
      <c r="X14" s="26">
        <f>PRODUCT(W4*0.96*0.85)</f>
        <v>176.25599999999997</v>
      </c>
      <c r="Y14" s="49"/>
      <c r="Z14" s="8"/>
      <c r="AA14" s="51" t="s">
        <v>24</v>
      </c>
      <c r="AB14" s="26">
        <f>PRODUCT(AA4*0.96*0.85)</f>
        <v>208.07999999999998</v>
      </c>
      <c r="AC14" s="8"/>
      <c r="AD14" s="51" t="s">
        <v>24</v>
      </c>
      <c r="AE14" s="26">
        <f>PRODUCT(AD4*0.96*0.85)</f>
        <v>195.83999999999997</v>
      </c>
      <c r="AF14" s="8"/>
      <c r="AG14" s="51" t="s">
        <v>24</v>
      </c>
      <c r="AH14" s="26">
        <f>PRODUCT(AG4*0.96*0.85)</f>
        <v>195.83999999999997</v>
      </c>
      <c r="AI14" s="33"/>
      <c r="AJ14" s="32"/>
      <c r="AK14" s="32"/>
      <c r="AL14" s="33"/>
      <c r="AM14" s="4"/>
      <c r="AN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</row>
    <row r="15" spans="1:55" ht="4.5" customHeight="1">
      <c r="B15" s="8"/>
      <c r="C15" s="24"/>
      <c r="D15" s="8"/>
      <c r="E15" s="8"/>
      <c r="F15" s="24"/>
      <c r="G15" s="8"/>
      <c r="H15" s="8"/>
      <c r="I15" s="24"/>
      <c r="J15" s="69"/>
      <c r="K15" s="8"/>
      <c r="L15" s="24"/>
      <c r="M15" s="8"/>
      <c r="N15" s="8"/>
      <c r="O15" s="24"/>
      <c r="P15" s="47"/>
      <c r="Q15" s="24"/>
      <c r="R15" s="8"/>
      <c r="S15" s="8"/>
      <c r="T15" s="8"/>
      <c r="U15" s="24"/>
      <c r="V15" s="69"/>
      <c r="W15" s="8"/>
      <c r="X15" s="24"/>
      <c r="Y15" s="69"/>
      <c r="Z15" s="8"/>
      <c r="AA15" s="8"/>
      <c r="AB15" s="24"/>
      <c r="AC15" s="8"/>
      <c r="AD15" s="8"/>
      <c r="AE15" s="24"/>
      <c r="AF15" s="8"/>
      <c r="AG15" s="8"/>
      <c r="AH15" s="24"/>
      <c r="AI15" s="33"/>
      <c r="AJ15" s="32"/>
      <c r="AK15" s="32"/>
      <c r="AL15" s="33"/>
      <c r="AM15" s="4"/>
      <c r="AN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</row>
    <row r="16" spans="1:55" ht="26.25" customHeight="1">
      <c r="B16" s="7" t="s">
        <v>0</v>
      </c>
      <c r="C16" s="22"/>
      <c r="D16" s="8"/>
      <c r="E16" s="9" t="s">
        <v>31</v>
      </c>
      <c r="F16" s="22"/>
      <c r="G16" s="8"/>
      <c r="H16" s="3" t="s">
        <v>1</v>
      </c>
      <c r="I16" s="22"/>
      <c r="J16" s="69"/>
      <c r="K16" s="3" t="s">
        <v>43</v>
      </c>
      <c r="L16" s="22"/>
      <c r="M16" s="8"/>
      <c r="N16" s="3" t="s">
        <v>39</v>
      </c>
      <c r="O16" s="22"/>
      <c r="P16" s="47"/>
      <c r="Q16" s="22"/>
      <c r="R16" s="4"/>
      <c r="S16" s="4"/>
      <c r="T16" s="7" t="s">
        <v>0</v>
      </c>
      <c r="U16" s="22"/>
      <c r="V16" s="69"/>
      <c r="W16" s="3" t="s">
        <v>38</v>
      </c>
      <c r="X16" s="22"/>
      <c r="Y16" s="69"/>
      <c r="Z16" s="8"/>
      <c r="AA16" s="9" t="s">
        <v>31</v>
      </c>
      <c r="AB16" s="22"/>
      <c r="AC16" s="8"/>
      <c r="AD16" s="3" t="s">
        <v>1</v>
      </c>
      <c r="AE16" s="22"/>
      <c r="AF16" s="8"/>
      <c r="AG16" s="3" t="s">
        <v>39</v>
      </c>
      <c r="AH16" s="22"/>
      <c r="AI16" s="50"/>
      <c r="AJ16" s="50"/>
      <c r="AK16" s="32"/>
      <c r="AL16" s="33"/>
      <c r="AM16" s="4"/>
      <c r="AN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</row>
    <row r="17" spans="1:55" s="2" customFormat="1" ht="26.25" customHeight="1">
      <c r="A17" s="76" t="s">
        <v>13</v>
      </c>
      <c r="B17" s="51" t="s">
        <v>27</v>
      </c>
      <c r="C17" s="52">
        <f>PRODUCT(B4*0.77*0.9)</f>
        <v>190.57500000000002</v>
      </c>
      <c r="D17" s="8"/>
      <c r="E17" s="51" t="s">
        <v>44</v>
      </c>
      <c r="F17" s="52">
        <f>PRODUCT(E4*0.77*0.9)</f>
        <v>207.9</v>
      </c>
      <c r="G17" s="8"/>
      <c r="H17" s="51" t="s">
        <v>27</v>
      </c>
      <c r="I17" s="52">
        <f>PRODUCT(H4*0.77*0.9)</f>
        <v>207.9</v>
      </c>
      <c r="J17" s="49"/>
      <c r="K17" s="51" t="s">
        <v>27</v>
      </c>
      <c r="L17" s="52">
        <f>PRODUCT(K4*0.77*0.9)</f>
        <v>166.32000000000002</v>
      </c>
      <c r="M17" s="8"/>
      <c r="N17" s="51" t="s">
        <v>27</v>
      </c>
      <c r="O17" s="52">
        <f>PRODUCT(N4*0.77*0.9)</f>
        <v>207.9</v>
      </c>
      <c r="P17" s="47"/>
      <c r="Q17" s="23"/>
      <c r="T17" s="51" t="s">
        <v>27</v>
      </c>
      <c r="U17" s="52">
        <f>PRODUCT(T4*0.77*0.9)</f>
        <v>152.46</v>
      </c>
      <c r="V17" s="49"/>
      <c r="W17" s="51" t="s">
        <v>27</v>
      </c>
      <c r="X17" s="52">
        <f>PRODUCT(W4*0.77*0.9)</f>
        <v>149.68799999999999</v>
      </c>
      <c r="Y17" s="49"/>
      <c r="Z17" s="8"/>
      <c r="AA17" s="51" t="s">
        <v>44</v>
      </c>
      <c r="AB17" s="52">
        <f>PRODUCT(AA4*0.77*0.9)</f>
        <v>176.715</v>
      </c>
      <c r="AC17" s="8"/>
      <c r="AD17" s="51" t="s">
        <v>27</v>
      </c>
      <c r="AE17" s="52">
        <f>PRODUCT(AD4*0.77*0.9)</f>
        <v>166.32000000000002</v>
      </c>
      <c r="AF17" s="8"/>
      <c r="AG17" s="51" t="s">
        <v>27</v>
      </c>
      <c r="AH17" s="52">
        <f>PRODUCT(AG4*0.77*0.9)</f>
        <v>166.32000000000002</v>
      </c>
      <c r="AI17" s="82" t="s">
        <v>32</v>
      </c>
      <c r="AJ17" s="83"/>
      <c r="AK17" s="84"/>
      <c r="AL17" s="84"/>
      <c r="AM17" s="4"/>
    </row>
    <row r="18" spans="1:55" s="2" customFormat="1" ht="26.25" customHeight="1">
      <c r="A18" s="76"/>
      <c r="B18" s="51" t="s">
        <v>28</v>
      </c>
      <c r="C18" s="52">
        <f>PRODUCT(B4*0.86*0.9)</f>
        <v>212.85</v>
      </c>
      <c r="D18" s="8"/>
      <c r="E18" s="51" t="s">
        <v>28</v>
      </c>
      <c r="F18" s="52">
        <f>PRODUCT(E4*0.86*0.9)</f>
        <v>232.20000000000002</v>
      </c>
      <c r="G18" s="8"/>
      <c r="H18" s="51" t="s">
        <v>28</v>
      </c>
      <c r="I18" s="52">
        <f>PRODUCT(H4*0.86*0.9)</f>
        <v>232.20000000000002</v>
      </c>
      <c r="J18" s="49"/>
      <c r="K18" s="51" t="s">
        <v>28</v>
      </c>
      <c r="L18" s="52">
        <f>PRODUCT(K4*0.86*0.9)</f>
        <v>185.76000000000002</v>
      </c>
      <c r="M18" s="8"/>
      <c r="N18" s="51" t="s">
        <v>28</v>
      </c>
      <c r="O18" s="52">
        <f>PRODUCT(N4*0.86*0.9)</f>
        <v>232.20000000000002</v>
      </c>
      <c r="P18" s="47"/>
      <c r="Q18" s="23"/>
      <c r="R18" s="19" t="s">
        <v>16</v>
      </c>
      <c r="S18" s="19"/>
      <c r="T18" s="51" t="s">
        <v>28</v>
      </c>
      <c r="U18" s="52">
        <f>PRODUCT(T4*0.86*0.9)</f>
        <v>170.28</v>
      </c>
      <c r="V18" s="49"/>
      <c r="W18" s="51" t="s">
        <v>28</v>
      </c>
      <c r="X18" s="52">
        <f>PRODUCT(W4*0.86*0.9)</f>
        <v>167.184</v>
      </c>
      <c r="Y18" s="49"/>
      <c r="Z18" s="8"/>
      <c r="AA18" s="51" t="s">
        <v>28</v>
      </c>
      <c r="AB18" s="52">
        <f>PRODUCT(AA4*0.86*0.9)</f>
        <v>197.36999999999998</v>
      </c>
      <c r="AC18" s="8"/>
      <c r="AD18" s="51" t="s">
        <v>28</v>
      </c>
      <c r="AE18" s="52">
        <f>PRODUCT(AD4*0.86*0.9)</f>
        <v>185.76000000000002</v>
      </c>
      <c r="AF18" s="8"/>
      <c r="AG18" s="51" t="s">
        <v>28</v>
      </c>
      <c r="AH18" s="52">
        <f>PRODUCT(AG4*0.86*0.9)</f>
        <v>185.76000000000002</v>
      </c>
      <c r="AI18" s="85" t="s">
        <v>26</v>
      </c>
      <c r="AJ18" s="85"/>
      <c r="AK18" s="85"/>
      <c r="AL18" s="80"/>
      <c r="AM18" s="79"/>
    </row>
    <row r="19" spans="1:55" s="2" customFormat="1" ht="26.25" customHeight="1">
      <c r="A19" s="76"/>
      <c r="B19" s="51" t="s">
        <v>24</v>
      </c>
      <c r="C19" s="52">
        <f>PRODUCT(B4*0.96*0.9)</f>
        <v>237.6</v>
      </c>
      <c r="D19" s="8"/>
      <c r="E19" s="51" t="s">
        <v>24</v>
      </c>
      <c r="F19" s="52">
        <f>PRODUCT(E4*0.96*0.9)</f>
        <v>259.2</v>
      </c>
      <c r="G19" s="8"/>
      <c r="H19" s="51" t="s">
        <v>24</v>
      </c>
      <c r="I19" s="52">
        <f>PRODUCT(H4*0.96*0.9)</f>
        <v>259.2</v>
      </c>
      <c r="J19" s="49"/>
      <c r="K19" s="51" t="s">
        <v>24</v>
      </c>
      <c r="L19" s="52">
        <f>PRODUCT(K4*0.96*0.9)</f>
        <v>207.35999999999999</v>
      </c>
      <c r="M19" s="8"/>
      <c r="N19" s="51" t="s">
        <v>24</v>
      </c>
      <c r="O19" s="52">
        <f>PRODUCT(N4*0.96*0.9)</f>
        <v>259.2</v>
      </c>
      <c r="P19" s="47"/>
      <c r="Q19" s="23"/>
      <c r="R19" s="19" t="s">
        <v>18</v>
      </c>
      <c r="S19" s="19"/>
      <c r="T19" s="51" t="s">
        <v>24</v>
      </c>
      <c r="U19" s="52">
        <f>PRODUCT(T4*0.96*0.9)</f>
        <v>190.07999999999998</v>
      </c>
      <c r="V19" s="49"/>
      <c r="W19" s="51" t="s">
        <v>24</v>
      </c>
      <c r="X19" s="52">
        <f>PRODUCT(W4*0.96*0.9)</f>
        <v>186.624</v>
      </c>
      <c r="Y19" s="49"/>
      <c r="Z19" s="8"/>
      <c r="AA19" s="51" t="s">
        <v>24</v>
      </c>
      <c r="AB19" s="52">
        <f>PRODUCT(AA4*0.96*0.9)</f>
        <v>220.32</v>
      </c>
      <c r="AC19" s="8"/>
      <c r="AD19" s="51" t="s">
        <v>24</v>
      </c>
      <c r="AE19" s="52">
        <f>PRODUCT(AD4*0.96*0.9)</f>
        <v>207.35999999999999</v>
      </c>
      <c r="AF19" s="8"/>
      <c r="AG19" s="51" t="s">
        <v>24</v>
      </c>
      <c r="AH19" s="52">
        <f>PRODUCT(AG4*0.96*0.9)</f>
        <v>207.35999999999999</v>
      </c>
      <c r="AI19" s="85" t="s">
        <v>25</v>
      </c>
      <c r="AJ19" s="85"/>
      <c r="AK19" s="85"/>
      <c r="AL19" s="80"/>
      <c r="AM19" s="79"/>
    </row>
    <row r="20" spans="1:55" ht="2.25" customHeight="1">
      <c r="B20" s="8"/>
      <c r="C20" s="24"/>
      <c r="D20" s="8"/>
      <c r="E20" s="8"/>
      <c r="F20" s="24"/>
      <c r="G20" s="8"/>
      <c r="H20" s="8"/>
      <c r="I20" s="24"/>
      <c r="J20" s="69"/>
      <c r="K20" s="8"/>
      <c r="L20" s="24"/>
      <c r="M20" s="8"/>
      <c r="N20" s="8"/>
      <c r="O20" s="24"/>
      <c r="P20" s="47"/>
      <c r="Q20" s="24"/>
      <c r="R20" s="17"/>
      <c r="S20" s="17"/>
      <c r="T20" s="8"/>
      <c r="U20" s="24"/>
      <c r="V20" s="69"/>
      <c r="W20" s="8"/>
      <c r="X20" s="24"/>
      <c r="Y20" s="69"/>
      <c r="Z20" s="8"/>
      <c r="AA20" s="8"/>
      <c r="AB20" s="24"/>
      <c r="AC20" s="8"/>
      <c r="AD20" s="8"/>
      <c r="AE20" s="24"/>
      <c r="AF20" s="8"/>
      <c r="AG20" s="8"/>
      <c r="AH20" s="50"/>
      <c r="AI20" s="85"/>
      <c r="AJ20" s="85"/>
      <c r="AK20" s="85"/>
      <c r="AL20" s="80"/>
      <c r="AM20" s="79"/>
      <c r="AN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</row>
    <row r="21" spans="1:55" ht="22.5" customHeight="1">
      <c r="B21" s="7" t="s">
        <v>0</v>
      </c>
      <c r="C21" s="22"/>
      <c r="D21" s="8"/>
      <c r="E21" s="9" t="s">
        <v>31</v>
      </c>
      <c r="F21" s="22"/>
      <c r="G21" s="8"/>
      <c r="H21" s="3" t="s">
        <v>1</v>
      </c>
      <c r="I21" s="22"/>
      <c r="J21" s="69"/>
      <c r="K21" s="3" t="s">
        <v>43</v>
      </c>
      <c r="L21" s="22"/>
      <c r="M21" s="8"/>
      <c r="N21" s="3" t="s">
        <v>39</v>
      </c>
      <c r="O21" s="22"/>
      <c r="P21" s="47"/>
      <c r="Q21" s="22"/>
      <c r="R21" s="4"/>
      <c r="S21" s="4"/>
      <c r="T21" s="7" t="s">
        <v>0</v>
      </c>
      <c r="U21" s="22"/>
      <c r="V21" s="69"/>
      <c r="W21" s="3" t="s">
        <v>38</v>
      </c>
      <c r="X21" s="22"/>
      <c r="Y21" s="69"/>
      <c r="Z21" s="8"/>
      <c r="AA21" s="9" t="s">
        <v>31</v>
      </c>
      <c r="AB21" s="22"/>
      <c r="AC21" s="8"/>
      <c r="AD21" s="3" t="s">
        <v>1</v>
      </c>
      <c r="AE21" s="22"/>
      <c r="AF21" s="8"/>
      <c r="AG21" s="3" t="s">
        <v>39</v>
      </c>
      <c r="AH21" s="22"/>
      <c r="AI21" s="86" t="s">
        <v>48</v>
      </c>
      <c r="AJ21" s="86"/>
      <c r="AK21" s="86"/>
      <c r="AL21" s="81"/>
      <c r="AM21" s="79"/>
      <c r="AN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</row>
    <row r="22" spans="1:55" ht="22.5" customHeight="1">
      <c r="A22" s="76" t="s">
        <v>14</v>
      </c>
      <c r="B22" s="51" t="s">
        <v>27</v>
      </c>
      <c r="C22" s="26">
        <f>PRODUCT(B4*0.77*0.95)</f>
        <v>201.16249999999999</v>
      </c>
      <c r="D22" s="8"/>
      <c r="E22" s="51" t="s">
        <v>44</v>
      </c>
      <c r="F22" s="26">
        <f>PRODUCT(E4*0.77*0.95)</f>
        <v>219.45</v>
      </c>
      <c r="G22" s="8"/>
      <c r="H22" s="51" t="s">
        <v>27</v>
      </c>
      <c r="I22" s="26">
        <f>PRODUCT(H4*0.77*0.95)</f>
        <v>219.45</v>
      </c>
      <c r="J22" s="49"/>
      <c r="K22" s="51" t="s">
        <v>27</v>
      </c>
      <c r="L22" s="26">
        <f>PRODUCT(K4*0.77*0.95)</f>
        <v>175.56</v>
      </c>
      <c r="M22" s="8"/>
      <c r="N22" s="51" t="s">
        <v>27</v>
      </c>
      <c r="O22" s="26">
        <f>PRODUCT(N4*0.77*0.95)</f>
        <v>219.45</v>
      </c>
      <c r="P22" s="47"/>
      <c r="Q22" s="26"/>
      <c r="R22" s="3" t="s">
        <v>22</v>
      </c>
      <c r="S22" s="3"/>
      <c r="T22" s="51" t="s">
        <v>27</v>
      </c>
      <c r="U22" s="26">
        <f>PRODUCT(T4*0.77*0.95)</f>
        <v>160.93</v>
      </c>
      <c r="V22" s="49"/>
      <c r="W22" s="51" t="s">
        <v>27</v>
      </c>
      <c r="X22" s="26">
        <f>PRODUCT(W4*0.77*0.95)</f>
        <v>158.00399999999999</v>
      </c>
      <c r="Y22" s="49"/>
      <c r="Z22" s="8"/>
      <c r="AA22" s="51" t="s">
        <v>44</v>
      </c>
      <c r="AB22" s="26">
        <f>PRODUCT(AA4*0.77*0.95)</f>
        <v>186.5325</v>
      </c>
      <c r="AC22" s="8"/>
      <c r="AD22" s="51" t="s">
        <v>27</v>
      </c>
      <c r="AE22" s="26">
        <f>PRODUCT(AD4*0.77*0.95)</f>
        <v>175.56</v>
      </c>
      <c r="AF22" s="8"/>
      <c r="AG22" s="51" t="s">
        <v>27</v>
      </c>
      <c r="AH22" s="26">
        <f>PRODUCT(AG4*0.77*0.95)</f>
        <v>175.56</v>
      </c>
      <c r="AI22" s="86" t="s">
        <v>49</v>
      </c>
      <c r="AJ22" s="86"/>
      <c r="AK22" s="86"/>
      <c r="AL22" s="81"/>
      <c r="AM22" s="4"/>
      <c r="AN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</row>
    <row r="23" spans="1:55" ht="22.5" customHeight="1">
      <c r="A23" s="76"/>
      <c r="B23" s="51" t="s">
        <v>28</v>
      </c>
      <c r="C23" s="26">
        <f>PRODUCT(B4*0.86*0.95)</f>
        <v>224.67499999999998</v>
      </c>
      <c r="D23" s="8"/>
      <c r="E23" s="51" t="s">
        <v>28</v>
      </c>
      <c r="F23" s="26">
        <f>PRODUCT(E4*0.86*0.95)</f>
        <v>245.1</v>
      </c>
      <c r="G23" s="8"/>
      <c r="H23" s="51" t="s">
        <v>28</v>
      </c>
      <c r="I23" s="26">
        <f>PRODUCT(H4*0.86*0.95)</f>
        <v>245.1</v>
      </c>
      <c r="J23" s="49"/>
      <c r="K23" s="51" t="s">
        <v>28</v>
      </c>
      <c r="L23" s="26">
        <f>PRODUCT(K4*0.86*0.95)</f>
        <v>196.07999999999998</v>
      </c>
      <c r="M23" s="8"/>
      <c r="N23" s="51" t="s">
        <v>28</v>
      </c>
      <c r="O23" s="26">
        <f>PRODUCT(N4*0.86*0.95)</f>
        <v>245.1</v>
      </c>
      <c r="P23" s="47"/>
      <c r="Q23" s="26"/>
      <c r="R23" s="3" t="s">
        <v>23</v>
      </c>
      <c r="S23" s="3"/>
      <c r="T23" s="51" t="s">
        <v>28</v>
      </c>
      <c r="U23" s="26">
        <f>PRODUCT(T4*0.86*0.95)</f>
        <v>179.73999999999998</v>
      </c>
      <c r="V23" s="49"/>
      <c r="W23" s="51" t="s">
        <v>28</v>
      </c>
      <c r="X23" s="26">
        <f>PRODUCT(W4*0.86*0.95)</f>
        <v>176.47199999999998</v>
      </c>
      <c r="Y23" s="49"/>
      <c r="Z23" s="8"/>
      <c r="AA23" s="51" t="s">
        <v>28</v>
      </c>
      <c r="AB23" s="26">
        <f>PRODUCT(AA4*0.86*0.95)</f>
        <v>208.33499999999998</v>
      </c>
      <c r="AC23" s="8"/>
      <c r="AD23" s="51" t="s">
        <v>28</v>
      </c>
      <c r="AE23" s="26">
        <f>PRODUCT(AD4*0.86*0.95)</f>
        <v>196.07999999999998</v>
      </c>
      <c r="AF23" s="8"/>
      <c r="AG23" s="51" t="s">
        <v>28</v>
      </c>
      <c r="AH23" s="26">
        <f>PRODUCT(AG4*0.86*0.95)</f>
        <v>196.07999999999998</v>
      </c>
      <c r="AI23" s="86" t="s">
        <v>47</v>
      </c>
      <c r="AJ23" s="86"/>
      <c r="AK23" s="86"/>
      <c r="AL23" s="81"/>
      <c r="AM23" s="4"/>
      <c r="AN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</row>
    <row r="24" spans="1:55" ht="22.5" customHeight="1">
      <c r="A24" s="76"/>
      <c r="B24" s="51" t="s">
        <v>24</v>
      </c>
      <c r="C24" s="26">
        <f>PRODUCT(B4*0.96*0.95)</f>
        <v>250.79999999999998</v>
      </c>
      <c r="D24" s="8"/>
      <c r="E24" s="51" t="s">
        <v>24</v>
      </c>
      <c r="F24" s="26">
        <f>PRODUCT(E4*0.96*0.95)</f>
        <v>273.59999999999997</v>
      </c>
      <c r="G24" s="8"/>
      <c r="H24" s="51" t="s">
        <v>24</v>
      </c>
      <c r="I24" s="26">
        <f>PRODUCT(H4*0.96*0.95)</f>
        <v>273.59999999999997</v>
      </c>
      <c r="J24" s="49"/>
      <c r="K24" s="51" t="s">
        <v>24</v>
      </c>
      <c r="L24" s="26">
        <f>PRODUCT(K4*0.96*0.95)</f>
        <v>218.87999999999997</v>
      </c>
      <c r="M24" s="8"/>
      <c r="N24" s="51" t="s">
        <v>24</v>
      </c>
      <c r="O24" s="26">
        <f>PRODUCT(N4*0.96*0.95)</f>
        <v>273.59999999999997</v>
      </c>
      <c r="P24" s="47"/>
      <c r="Q24" s="26"/>
      <c r="R24" s="3"/>
      <c r="S24" s="3"/>
      <c r="T24" s="51" t="s">
        <v>24</v>
      </c>
      <c r="U24" s="26">
        <f>PRODUCT(T4*0.96*0.95)</f>
        <v>200.64</v>
      </c>
      <c r="V24" s="49"/>
      <c r="W24" s="51" t="s">
        <v>24</v>
      </c>
      <c r="X24" s="26">
        <f>PRODUCT(W4*0.96*0.95)</f>
        <v>196.99199999999999</v>
      </c>
      <c r="Y24" s="49"/>
      <c r="Z24" s="8"/>
      <c r="AA24" s="51" t="s">
        <v>24</v>
      </c>
      <c r="AB24" s="26">
        <f>PRODUCT(AA4*0.96*0.95)</f>
        <v>232.55999999999997</v>
      </c>
      <c r="AC24" s="8"/>
      <c r="AD24" s="51" t="s">
        <v>24</v>
      </c>
      <c r="AE24" s="26">
        <f>PRODUCT(AD4*0.96*0.95)</f>
        <v>218.87999999999997</v>
      </c>
      <c r="AF24" s="8"/>
      <c r="AG24" s="51" t="s">
        <v>24</v>
      </c>
      <c r="AH24" s="26">
        <f>PRODUCT(AG4*0.96*0.95)</f>
        <v>218.87999999999997</v>
      </c>
      <c r="AI24" s="44"/>
      <c r="AJ24" s="44"/>
      <c r="AK24" s="44"/>
      <c r="AL24" s="44"/>
      <c r="AM24" s="45"/>
      <c r="AN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</row>
    <row r="25" spans="1:55" ht="0.75" hidden="1" customHeight="1">
      <c r="B25" s="8"/>
      <c r="C25" s="24"/>
      <c r="D25" s="8"/>
      <c r="E25" s="8"/>
      <c r="F25" s="24"/>
      <c r="G25" s="8"/>
      <c r="H25" s="8"/>
      <c r="I25" s="24"/>
      <c r="J25" s="24"/>
      <c r="K25" s="24"/>
      <c r="L25" s="24"/>
      <c r="M25" s="8"/>
      <c r="N25" s="8"/>
      <c r="O25" s="24"/>
      <c r="P25" s="47"/>
      <c r="Q25" s="24"/>
      <c r="R25" s="8"/>
      <c r="S25" s="8"/>
      <c r="T25" s="8"/>
      <c r="U25" s="24"/>
      <c r="V25" s="69"/>
      <c r="W25" s="8"/>
      <c r="X25" s="24"/>
      <c r="Y25" s="69"/>
      <c r="Z25" s="8"/>
      <c r="AA25" s="8"/>
      <c r="AB25" s="24"/>
      <c r="AC25" s="8"/>
      <c r="AD25" s="8"/>
      <c r="AE25" s="24"/>
      <c r="AF25" s="8"/>
      <c r="AG25" s="8"/>
      <c r="AH25" s="24"/>
      <c r="AI25" s="3" t="s">
        <v>35</v>
      </c>
      <c r="AJ25" s="44"/>
      <c r="AK25" s="44"/>
      <c r="AL25" s="44"/>
      <c r="AM25" s="4"/>
      <c r="AN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</row>
    <row r="26" spans="1:55" ht="2.25" customHeight="1">
      <c r="B26" s="8"/>
      <c r="C26" s="24"/>
      <c r="D26" s="8"/>
      <c r="E26" s="8"/>
      <c r="F26" s="24"/>
      <c r="G26" s="8"/>
      <c r="H26" s="8"/>
      <c r="I26" s="24"/>
      <c r="J26" s="24"/>
      <c r="K26" s="24"/>
      <c r="L26" s="24"/>
      <c r="M26" s="8"/>
      <c r="N26" s="8"/>
      <c r="O26" s="24"/>
      <c r="P26" s="47"/>
      <c r="Q26" s="24"/>
      <c r="R26" s="8"/>
      <c r="S26" s="8"/>
      <c r="T26" s="8"/>
      <c r="U26" s="24"/>
      <c r="V26" s="69"/>
      <c r="W26" s="8"/>
      <c r="X26" s="24"/>
      <c r="Y26" s="69"/>
      <c r="Z26" s="8"/>
      <c r="AA26" s="8"/>
      <c r="AB26" s="24"/>
      <c r="AC26" s="8"/>
      <c r="AD26" s="8"/>
      <c r="AE26" s="24"/>
      <c r="AF26" s="8"/>
      <c r="AG26" s="8"/>
      <c r="AH26" s="24"/>
      <c r="AI26" s="3"/>
      <c r="AJ26" s="44"/>
      <c r="AK26" s="44"/>
      <c r="AL26" s="44"/>
      <c r="AM26" s="4"/>
      <c r="AN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</row>
    <row r="27" spans="1:55" s="32" customFormat="1" ht="20.25" customHeight="1">
      <c r="A27" s="61"/>
      <c r="B27" s="31" t="s">
        <v>0</v>
      </c>
      <c r="C27" s="50"/>
      <c r="D27" s="47"/>
      <c r="E27" s="55" t="s">
        <v>31</v>
      </c>
      <c r="F27" s="50"/>
      <c r="G27" s="47"/>
      <c r="H27" s="31" t="s">
        <v>1</v>
      </c>
      <c r="I27" s="50"/>
      <c r="J27" s="50"/>
      <c r="K27" s="50"/>
      <c r="L27" s="50"/>
      <c r="M27" s="47"/>
      <c r="N27" s="3" t="s">
        <v>39</v>
      </c>
      <c r="O27" s="50"/>
      <c r="P27" s="47"/>
      <c r="Q27" s="50"/>
      <c r="R27" s="31"/>
      <c r="S27" s="31"/>
      <c r="T27" s="31"/>
      <c r="U27" s="96"/>
      <c r="V27" s="96"/>
      <c r="W27" s="97"/>
      <c r="X27" s="96"/>
      <c r="Y27" s="96"/>
      <c r="Z27" s="97"/>
      <c r="AA27" s="98"/>
      <c r="AB27" s="96"/>
      <c r="AC27" s="97"/>
      <c r="AD27" s="97"/>
      <c r="AE27" s="96"/>
      <c r="AF27" s="97"/>
      <c r="AG27" s="97"/>
      <c r="AH27" s="96"/>
      <c r="AI27" s="61"/>
      <c r="AJ27" s="31"/>
      <c r="AK27" s="62"/>
    </row>
    <row r="28" spans="1:55" s="2" customFormat="1" ht="20.25" customHeight="1">
      <c r="A28" s="61" t="s">
        <v>33</v>
      </c>
      <c r="B28" s="51" t="s">
        <v>28</v>
      </c>
      <c r="C28" s="52">
        <f>PRODUCT(B4*0.77*0.6)</f>
        <v>127.05</v>
      </c>
      <c r="D28" s="8"/>
      <c r="E28" s="51" t="s">
        <v>28</v>
      </c>
      <c r="F28" s="52">
        <f>PRODUCT(E4*0.77*0.6)</f>
        <v>138.6</v>
      </c>
      <c r="G28" s="8"/>
      <c r="H28" s="51" t="s">
        <v>28</v>
      </c>
      <c r="I28" s="52">
        <f>PRODUCT(H4*0.77*0.6)</f>
        <v>138.6</v>
      </c>
      <c r="J28" s="52"/>
      <c r="K28" s="52"/>
      <c r="L28" s="52"/>
      <c r="M28" s="8"/>
      <c r="N28" s="51" t="s">
        <v>28</v>
      </c>
      <c r="O28" s="52">
        <f>PRODUCT(N4*0.77*0.6)</f>
        <v>138.6</v>
      </c>
      <c r="P28" s="47"/>
      <c r="Q28" s="23"/>
      <c r="R28" s="18"/>
      <c r="S28" s="18"/>
      <c r="T28" s="51"/>
      <c r="U28" s="99"/>
      <c r="V28" s="99"/>
      <c r="W28" s="100"/>
      <c r="X28" s="100"/>
      <c r="Y28" s="100"/>
      <c r="Z28" s="100"/>
      <c r="AA28" s="101">
        <v>3</v>
      </c>
      <c r="AB28" s="100">
        <v>3</v>
      </c>
      <c r="AC28" s="100"/>
      <c r="AD28" s="100"/>
      <c r="AE28" s="100"/>
      <c r="AF28" s="100"/>
      <c r="AG28" s="100"/>
      <c r="AH28" s="99"/>
      <c r="AI28" s="43"/>
      <c r="AJ28" s="3"/>
      <c r="AK28" s="44"/>
      <c r="AL28" s="4"/>
      <c r="AM28" s="4"/>
    </row>
    <row r="29" spans="1:55" s="2" customFormat="1" ht="20.25" customHeight="1">
      <c r="A29" s="76" t="s">
        <v>15</v>
      </c>
      <c r="B29" s="51" t="s">
        <v>28</v>
      </c>
      <c r="C29" s="52">
        <f>PRODUCT(B4*0.86*0.8)</f>
        <v>189.20000000000002</v>
      </c>
      <c r="D29" s="8"/>
      <c r="E29" s="51" t="s">
        <v>28</v>
      </c>
      <c r="F29" s="52">
        <f>PRODUCT(E4*0.86*0.8)</f>
        <v>206.4</v>
      </c>
      <c r="G29" s="8"/>
      <c r="H29" s="51" t="s">
        <v>28</v>
      </c>
      <c r="I29" s="52">
        <f>PRODUCT(H4*0.86*0.8)</f>
        <v>206.4</v>
      </c>
      <c r="J29" s="52"/>
      <c r="K29" s="52"/>
      <c r="L29" s="52"/>
      <c r="M29" s="8"/>
      <c r="N29" s="51" t="s">
        <v>28</v>
      </c>
      <c r="O29" s="52">
        <f>PRODUCT(N4*0.86*0.8)</f>
        <v>206.4</v>
      </c>
      <c r="P29" s="47"/>
      <c r="Q29" s="23"/>
      <c r="R29" s="18"/>
      <c r="S29" s="18"/>
      <c r="T29" s="51"/>
      <c r="U29" s="99"/>
      <c r="V29" s="99"/>
      <c r="W29" s="100"/>
      <c r="X29" s="100">
        <v>5</v>
      </c>
      <c r="Y29" s="100"/>
      <c r="Z29" s="100"/>
      <c r="AA29" s="100"/>
      <c r="AB29" s="100"/>
      <c r="AC29" s="100"/>
      <c r="AD29" s="100">
        <v>5</v>
      </c>
      <c r="AE29" s="100"/>
      <c r="AF29" s="100"/>
      <c r="AG29" s="100"/>
      <c r="AH29" s="99"/>
      <c r="AI29" s="43"/>
      <c r="AJ29" s="3"/>
      <c r="AK29" s="44"/>
      <c r="AL29" s="4"/>
      <c r="AM29" s="4"/>
    </row>
    <row r="30" spans="1:55" s="2" customFormat="1" ht="20.25" customHeight="1">
      <c r="A30" s="76"/>
      <c r="B30" s="51" t="s">
        <v>34</v>
      </c>
      <c r="C30" s="52">
        <f>PRODUCT(B4*0.96*0.85)</f>
        <v>224.4</v>
      </c>
      <c r="D30" s="8"/>
      <c r="E30" s="51" t="s">
        <v>34</v>
      </c>
      <c r="F30" s="52">
        <f>PRODUCT(E4*0.96*0.85)</f>
        <v>244.79999999999998</v>
      </c>
      <c r="G30" s="8"/>
      <c r="H30" s="51" t="s">
        <v>34</v>
      </c>
      <c r="I30" s="52">
        <f>PRODUCT(H4*0.96*0.85)</f>
        <v>244.79999999999998</v>
      </c>
      <c r="J30" s="52"/>
      <c r="K30" s="52"/>
      <c r="L30" s="52"/>
      <c r="M30" s="8"/>
      <c r="N30" s="51" t="s">
        <v>34</v>
      </c>
      <c r="O30" s="52">
        <f>PRODUCT(N4*0.96*0.85)</f>
        <v>244.79999999999998</v>
      </c>
      <c r="P30" s="47"/>
      <c r="Q30" s="23"/>
      <c r="R30" s="18"/>
      <c r="S30" s="18"/>
      <c r="T30" s="51"/>
      <c r="U30" s="99"/>
      <c r="V30" s="99"/>
      <c r="W30" s="100">
        <v>10</v>
      </c>
      <c r="X30" s="100"/>
      <c r="Y30" s="100"/>
      <c r="Z30" s="100"/>
      <c r="AA30" s="100"/>
      <c r="AB30" s="100"/>
      <c r="AC30" s="100"/>
      <c r="AD30" s="100"/>
      <c r="AE30" s="100">
        <v>10</v>
      </c>
      <c r="AF30" s="100"/>
      <c r="AG30" s="100"/>
      <c r="AH30" s="99"/>
      <c r="AI30" s="43"/>
      <c r="AJ30" s="3"/>
      <c r="AK30" s="44"/>
      <c r="AL30" s="4"/>
      <c r="AM30" s="4"/>
    </row>
    <row r="31" spans="1:55" s="2" customFormat="1" ht="20.25" customHeight="1">
      <c r="A31" s="76"/>
      <c r="B31" s="73" t="s">
        <v>40</v>
      </c>
      <c r="C31" s="52">
        <f>PRODUCT(B4*0.96*1)</f>
        <v>264</v>
      </c>
      <c r="D31" s="8"/>
      <c r="E31" s="73" t="s">
        <v>40</v>
      </c>
      <c r="F31" s="52">
        <f>PRODUCT(E4*0.96*1)</f>
        <v>288</v>
      </c>
      <c r="G31" s="8"/>
      <c r="H31" s="73" t="s">
        <v>40</v>
      </c>
      <c r="I31" s="52">
        <f>PRODUCT(H4*0.96*1)</f>
        <v>288</v>
      </c>
      <c r="J31" s="52"/>
      <c r="K31" s="52"/>
      <c r="L31" s="52"/>
      <c r="M31" s="8"/>
      <c r="N31" s="73" t="s">
        <v>40</v>
      </c>
      <c r="O31" s="52">
        <f>PRODUCT(N4*0.96*1)</f>
        <v>288</v>
      </c>
      <c r="P31" s="47"/>
      <c r="Q31" s="23"/>
      <c r="R31" s="18"/>
      <c r="S31" s="18"/>
      <c r="T31" s="51"/>
      <c r="U31" s="99"/>
      <c r="V31" s="99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99"/>
      <c r="AI31" s="3"/>
      <c r="AJ31" s="3"/>
      <c r="AK31" s="4"/>
      <c r="AL31" s="4"/>
      <c r="AM31" s="4"/>
    </row>
    <row r="32" spans="1:55" s="32" customFormat="1" ht="35.25" customHeight="1">
      <c r="A32" s="76"/>
      <c r="B32" s="51"/>
      <c r="C32" s="52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51"/>
      <c r="O32" s="52"/>
      <c r="P32" s="31"/>
      <c r="Q32" s="52"/>
      <c r="R32" s="52"/>
      <c r="S32" s="52"/>
      <c r="T32" s="51"/>
      <c r="U32" s="52"/>
      <c r="V32" s="52"/>
      <c r="W32" s="52"/>
      <c r="X32" s="52"/>
      <c r="Y32" s="52"/>
      <c r="Z32" s="31"/>
      <c r="AA32" s="31"/>
      <c r="AB32" s="31"/>
      <c r="AC32" s="31"/>
      <c r="AD32" s="31"/>
      <c r="AE32" s="31"/>
      <c r="AF32" s="31"/>
      <c r="AG32" s="51"/>
      <c r="AH32" s="52"/>
      <c r="AI32" s="52"/>
      <c r="AJ32" s="31"/>
      <c r="AK32" s="51"/>
      <c r="AL32" s="52"/>
    </row>
    <row r="33" spans="1:42" s="54" customFormat="1" ht="35.25" customHeight="1">
      <c r="A33" s="77"/>
      <c r="E33" s="53"/>
      <c r="H33" s="55"/>
      <c r="I33" s="55"/>
      <c r="J33" s="55"/>
      <c r="K33" s="55"/>
      <c r="L33" s="55"/>
      <c r="S33" s="56"/>
      <c r="AA33" s="53"/>
      <c r="AD33" s="55"/>
      <c r="AE33" s="55"/>
    </row>
    <row r="34" spans="1:42" s="57" customFormat="1" ht="35.25" customHeight="1">
      <c r="A34" s="78"/>
      <c r="H34" s="32"/>
      <c r="I34" s="32"/>
      <c r="J34" s="32"/>
      <c r="K34" s="32"/>
      <c r="L34" s="32"/>
      <c r="AD34" s="32"/>
      <c r="AE34" s="32"/>
    </row>
    <row r="35" spans="1:42" s="57" customFormat="1" ht="35.25" customHeight="1">
      <c r="A35" s="78"/>
      <c r="H35" s="31"/>
      <c r="I35" s="31"/>
      <c r="J35" s="31"/>
      <c r="K35" s="31"/>
      <c r="L35" s="31"/>
      <c r="AD35" s="31"/>
      <c r="AE35" s="31"/>
    </row>
    <row r="36" spans="1:42" s="57" customFormat="1" ht="35.25" customHeight="1">
      <c r="A36" s="78"/>
      <c r="H36" s="52"/>
      <c r="I36" s="52"/>
      <c r="J36" s="52"/>
      <c r="K36" s="52"/>
      <c r="L36" s="52"/>
      <c r="AD36" s="52"/>
      <c r="AE36" s="52"/>
    </row>
    <row r="37" spans="1:42" s="57" customFormat="1" ht="35.25" customHeight="1">
      <c r="A37" s="78"/>
      <c r="H37" s="31"/>
      <c r="I37" s="31"/>
      <c r="J37" s="31"/>
      <c r="K37" s="31"/>
      <c r="L37" s="31"/>
      <c r="AD37" s="31"/>
      <c r="AE37" s="31"/>
    </row>
    <row r="38" spans="1:42" s="57" customFormat="1" ht="35.25" customHeight="1">
      <c r="A38" s="78"/>
      <c r="H38" s="31"/>
      <c r="I38" s="31"/>
      <c r="J38" s="31"/>
      <c r="K38" s="31"/>
      <c r="L38" s="31"/>
      <c r="Q38" s="35"/>
      <c r="R38" s="35"/>
      <c r="AD38" s="31"/>
      <c r="AE38" s="31"/>
    </row>
    <row r="39" spans="1:42" s="57" customFormat="1" ht="35.25" customHeight="1">
      <c r="A39" s="78"/>
      <c r="E39" s="58"/>
      <c r="G39" s="58"/>
      <c r="H39" s="31"/>
      <c r="I39" s="31"/>
      <c r="J39" s="31"/>
      <c r="K39" s="31"/>
      <c r="L39" s="31"/>
      <c r="P39" s="58"/>
      <c r="Q39" s="59"/>
      <c r="R39" s="59"/>
      <c r="S39" s="58"/>
      <c r="AA39" s="58"/>
      <c r="AD39" s="31"/>
      <c r="AE39" s="31"/>
      <c r="AL39" s="58"/>
    </row>
    <row r="40" spans="1:42" s="57" customFormat="1" ht="35.25" customHeight="1">
      <c r="A40" s="61"/>
      <c r="B40" s="35"/>
      <c r="C40" s="35"/>
      <c r="E40" s="32"/>
      <c r="F40" s="35"/>
      <c r="G40" s="59"/>
      <c r="H40" s="31"/>
      <c r="I40" s="31"/>
      <c r="J40" s="31"/>
      <c r="K40" s="31"/>
      <c r="L40" s="31"/>
      <c r="N40" s="35"/>
      <c r="O40" s="35"/>
      <c r="P40" s="59"/>
      <c r="Q40" s="60"/>
      <c r="R40" s="60"/>
      <c r="S40" s="60"/>
      <c r="T40" s="35"/>
      <c r="U40" s="35"/>
      <c r="V40" s="35"/>
      <c r="W40" s="35"/>
      <c r="X40" s="35"/>
      <c r="Y40" s="35"/>
      <c r="AA40" s="32"/>
      <c r="AB40" s="35"/>
      <c r="AD40" s="31"/>
      <c r="AE40" s="31"/>
      <c r="AG40" s="35"/>
      <c r="AH40" s="35"/>
      <c r="AI40" s="58"/>
      <c r="AJ40" s="58"/>
      <c r="AK40" s="58"/>
      <c r="AL40" s="58"/>
    </row>
    <row r="41" spans="1:42" s="58" customFormat="1" ht="35.25" customHeight="1">
      <c r="A41" s="61"/>
      <c r="B41" s="59"/>
      <c r="C41" s="59"/>
      <c r="E41" s="32"/>
      <c r="F41" s="32"/>
      <c r="G41" s="32"/>
      <c r="H41" s="31"/>
      <c r="I41" s="31"/>
      <c r="J41" s="31"/>
      <c r="K41" s="31"/>
      <c r="L41" s="31"/>
      <c r="N41" s="59"/>
      <c r="O41" s="59"/>
      <c r="P41" s="32"/>
      <c r="Q41" s="33"/>
      <c r="R41" s="33"/>
      <c r="S41" s="33"/>
      <c r="T41" s="59"/>
      <c r="U41" s="59"/>
      <c r="V41" s="59"/>
      <c r="W41" s="59"/>
      <c r="X41" s="59"/>
      <c r="Y41" s="59"/>
      <c r="AA41" s="32"/>
      <c r="AB41" s="32"/>
      <c r="AD41" s="31"/>
      <c r="AE41" s="31"/>
      <c r="AG41" s="59"/>
      <c r="AH41" s="59"/>
      <c r="AI41" s="59"/>
      <c r="AJ41" s="59"/>
      <c r="AK41" s="59"/>
      <c r="AL41" s="59"/>
    </row>
    <row r="42" spans="1:42" s="59" customFormat="1" ht="15" customHeight="1">
      <c r="A42" s="61"/>
      <c r="E42" s="32"/>
      <c r="F42" s="32"/>
      <c r="G42" s="32"/>
      <c r="H42" s="31"/>
      <c r="I42" s="31"/>
      <c r="J42" s="31"/>
      <c r="K42" s="31"/>
      <c r="L42" s="31"/>
      <c r="P42" s="32"/>
      <c r="Q42" s="33"/>
      <c r="R42" s="33"/>
      <c r="S42" s="33"/>
      <c r="AA42" s="32"/>
      <c r="AB42" s="32"/>
      <c r="AD42" s="31"/>
      <c r="AE42" s="31"/>
      <c r="AI42" s="33"/>
      <c r="AJ42" s="32"/>
      <c r="AK42" s="32"/>
      <c r="AL42" s="33"/>
    </row>
    <row r="43" spans="1:42" s="32" customFormat="1">
      <c r="A43" s="61"/>
      <c r="C43" s="33"/>
      <c r="H43" s="31"/>
      <c r="I43" s="31"/>
      <c r="J43" s="31"/>
      <c r="K43" s="31"/>
      <c r="L43" s="31"/>
      <c r="O43" s="33"/>
      <c r="Q43" s="33"/>
      <c r="R43" s="33"/>
      <c r="S43" s="33"/>
      <c r="U43" s="33"/>
      <c r="V43" s="33"/>
      <c r="W43" s="33"/>
      <c r="X43" s="33"/>
      <c r="Y43" s="33"/>
      <c r="AD43" s="31"/>
      <c r="AE43" s="31"/>
      <c r="AH43" s="33"/>
      <c r="AI43" s="33"/>
      <c r="AL43" s="33"/>
    </row>
    <row r="44" spans="1:42" s="32" customFormat="1">
      <c r="A44" s="61"/>
      <c r="C44" s="33"/>
      <c r="H44" s="31"/>
      <c r="I44" s="31"/>
      <c r="J44" s="31"/>
      <c r="K44" s="31"/>
      <c r="L44" s="31"/>
      <c r="O44" s="33"/>
      <c r="Q44" s="33"/>
      <c r="R44" s="33"/>
      <c r="S44" s="33"/>
      <c r="U44" s="33"/>
      <c r="V44" s="33"/>
      <c r="W44" s="33"/>
      <c r="X44" s="33"/>
      <c r="Y44" s="33"/>
      <c r="AD44" s="31"/>
      <c r="AE44" s="31"/>
      <c r="AH44" s="33"/>
      <c r="AI44" s="33"/>
      <c r="AL44" s="33"/>
    </row>
    <row r="45" spans="1:42" s="32" customFormat="1">
      <c r="A45" s="61"/>
      <c r="C45" s="33"/>
      <c r="H45" s="31"/>
      <c r="I45" s="31"/>
      <c r="J45" s="31"/>
      <c r="K45" s="31"/>
      <c r="L45" s="31"/>
      <c r="O45" s="33"/>
      <c r="Q45" s="33"/>
      <c r="R45" s="33"/>
      <c r="S45" s="33"/>
      <c r="U45" s="33"/>
      <c r="V45" s="33"/>
      <c r="W45" s="33"/>
      <c r="X45" s="33"/>
      <c r="Y45" s="33"/>
      <c r="AD45" s="31"/>
      <c r="AE45" s="31"/>
      <c r="AH45" s="33"/>
      <c r="AI45" s="33"/>
      <c r="AL45" s="33"/>
    </row>
    <row r="46" spans="1:42" s="32" customFormat="1">
      <c r="A46" s="61"/>
      <c r="C46" s="33"/>
      <c r="H46" s="31"/>
      <c r="I46" s="31"/>
      <c r="J46" s="31"/>
      <c r="K46" s="31"/>
      <c r="L46" s="31"/>
      <c r="O46" s="33"/>
      <c r="Q46" s="33"/>
      <c r="R46" s="33"/>
      <c r="S46" s="33"/>
      <c r="U46" s="33"/>
      <c r="V46" s="33"/>
      <c r="W46" s="33"/>
      <c r="X46" s="33"/>
      <c r="Y46" s="33"/>
      <c r="AD46" s="31"/>
      <c r="AE46" s="31"/>
      <c r="AH46" s="33"/>
      <c r="AI46" s="33"/>
      <c r="AL46" s="33"/>
    </row>
    <row r="47" spans="1:42" s="32" customFormat="1">
      <c r="A47" s="61"/>
      <c r="C47" s="33"/>
      <c r="H47" s="31"/>
      <c r="I47" s="31"/>
      <c r="J47" s="31"/>
      <c r="K47" s="31"/>
      <c r="L47" s="31"/>
      <c r="O47" s="33"/>
      <c r="Q47" s="33"/>
      <c r="R47" s="33"/>
      <c r="S47" s="33"/>
      <c r="U47" s="33"/>
      <c r="V47" s="33"/>
      <c r="W47" s="33"/>
      <c r="X47" s="33"/>
      <c r="Y47" s="33"/>
      <c r="AD47" s="31"/>
      <c r="AE47" s="31"/>
      <c r="AH47" s="33"/>
      <c r="AI47" s="33"/>
      <c r="AL47" s="33"/>
    </row>
    <row r="48" spans="1:42">
      <c r="B48" s="13"/>
      <c r="C48" s="14"/>
      <c r="D48" s="13"/>
      <c r="E48" s="4"/>
      <c r="F48" s="4"/>
      <c r="G48" s="4"/>
      <c r="H48" s="8"/>
      <c r="I48" s="8"/>
      <c r="J48" s="8"/>
      <c r="K48" s="8"/>
      <c r="L48" s="8"/>
      <c r="M48" s="13"/>
      <c r="N48" s="13"/>
      <c r="O48" s="14"/>
      <c r="Q48" s="21"/>
      <c r="R48" s="21"/>
      <c r="S48" s="21"/>
      <c r="T48" s="13"/>
      <c r="U48" s="14"/>
      <c r="V48" s="14"/>
      <c r="W48" s="14"/>
      <c r="X48" s="14"/>
      <c r="Y48" s="14"/>
      <c r="Z48" s="13"/>
      <c r="AA48" s="4"/>
      <c r="AB48" s="4"/>
      <c r="AC48" s="13"/>
      <c r="AD48" s="8"/>
      <c r="AE48" s="8"/>
      <c r="AF48" s="13"/>
      <c r="AG48" s="13"/>
      <c r="AH48" s="14"/>
      <c r="AI48" s="21"/>
      <c r="AJ48" s="4"/>
      <c r="AK48" s="4"/>
      <c r="AL48" s="21"/>
      <c r="AM48" s="13"/>
      <c r="AN48" s="13"/>
      <c r="AO48" s="13"/>
      <c r="AP48" s="13"/>
    </row>
    <row r="49" spans="2:42">
      <c r="B49" s="4"/>
      <c r="C49" s="21"/>
      <c r="D49" s="4"/>
      <c r="E49" s="4"/>
      <c r="F49" s="4"/>
      <c r="G49" s="4"/>
      <c r="H49" s="8"/>
      <c r="I49" s="8"/>
      <c r="J49" s="8"/>
      <c r="K49" s="8"/>
      <c r="L49" s="8"/>
      <c r="M49" s="4"/>
      <c r="N49" s="4"/>
      <c r="O49" s="21"/>
      <c r="Q49" s="21"/>
      <c r="R49" s="21"/>
      <c r="S49" s="21"/>
      <c r="T49" s="4"/>
      <c r="U49" s="21"/>
      <c r="V49" s="21"/>
      <c r="W49" s="21"/>
      <c r="X49" s="21"/>
      <c r="Y49" s="21"/>
      <c r="Z49" s="4"/>
      <c r="AA49" s="4"/>
      <c r="AB49" s="4"/>
      <c r="AC49" s="4"/>
      <c r="AD49" s="8"/>
      <c r="AE49" s="8"/>
      <c r="AF49" s="4"/>
      <c r="AG49" s="4"/>
      <c r="AH49" s="21"/>
      <c r="AI49" s="21"/>
      <c r="AJ49" s="4"/>
      <c r="AK49" s="4"/>
      <c r="AL49" s="21"/>
      <c r="AM49" s="4"/>
      <c r="AN49" s="4"/>
      <c r="AP49" s="4"/>
    </row>
    <row r="50" spans="2:42">
      <c r="B50" s="4"/>
      <c r="C50" s="21"/>
      <c r="D50" s="4"/>
      <c r="E50" s="4"/>
      <c r="F50" s="4"/>
      <c r="G50" s="4"/>
      <c r="H50" s="8"/>
      <c r="I50" s="8"/>
      <c r="J50" s="8"/>
      <c r="K50" s="8"/>
      <c r="L50" s="8"/>
      <c r="M50" s="4"/>
      <c r="N50" s="4"/>
      <c r="O50" s="21"/>
      <c r="Q50" s="21"/>
      <c r="R50" s="21"/>
      <c r="S50" s="21"/>
      <c r="T50" s="4"/>
      <c r="U50" s="21"/>
      <c r="V50" s="21"/>
      <c r="W50" s="21"/>
      <c r="X50" s="21"/>
      <c r="Y50" s="21"/>
      <c r="Z50" s="4"/>
      <c r="AA50" s="4"/>
      <c r="AB50" s="4"/>
      <c r="AC50" s="4"/>
      <c r="AD50" s="8"/>
      <c r="AE50" s="8"/>
      <c r="AF50" s="4"/>
      <c r="AG50" s="4"/>
      <c r="AH50" s="21"/>
      <c r="AI50" s="21"/>
      <c r="AJ50" s="4"/>
      <c r="AK50" s="4"/>
      <c r="AL50" s="21"/>
      <c r="AM50" s="4"/>
      <c r="AN50" s="4"/>
      <c r="AP50" s="4"/>
    </row>
    <row r="51" spans="2:42">
      <c r="B51" s="4"/>
      <c r="C51" s="21"/>
      <c r="D51" s="4"/>
      <c r="E51" s="4"/>
      <c r="F51" s="4"/>
      <c r="G51" s="4"/>
      <c r="H51" s="8"/>
      <c r="I51" s="8"/>
      <c r="J51" s="8"/>
      <c r="K51" s="8"/>
      <c r="L51" s="8"/>
      <c r="M51" s="4"/>
      <c r="N51" s="4"/>
      <c r="O51" s="21"/>
      <c r="Q51" s="21"/>
      <c r="R51" s="21"/>
      <c r="S51" s="21"/>
      <c r="T51" s="4"/>
      <c r="U51" s="21"/>
      <c r="V51" s="21"/>
      <c r="W51" s="21"/>
      <c r="X51" s="21"/>
      <c r="Y51" s="21"/>
      <c r="Z51" s="4"/>
      <c r="AA51" s="4"/>
      <c r="AB51" s="4"/>
      <c r="AC51" s="4"/>
      <c r="AD51" s="8"/>
      <c r="AE51" s="8"/>
      <c r="AF51" s="4"/>
      <c r="AG51" s="4"/>
      <c r="AH51" s="21"/>
      <c r="AI51" s="21"/>
      <c r="AJ51" s="4"/>
      <c r="AK51" s="4"/>
      <c r="AL51" s="21"/>
      <c r="AM51" s="4"/>
      <c r="AN51" s="4"/>
      <c r="AP51" s="4"/>
    </row>
    <row r="52" spans="2:42">
      <c r="B52" s="4"/>
      <c r="C52" s="21"/>
      <c r="D52" s="4"/>
      <c r="E52" s="4"/>
      <c r="F52" s="4"/>
      <c r="G52" s="4"/>
      <c r="H52" s="8"/>
      <c r="I52" s="8"/>
      <c r="J52" s="8"/>
      <c r="K52" s="8"/>
      <c r="L52" s="8"/>
      <c r="M52" s="4"/>
      <c r="N52" s="4"/>
      <c r="O52" s="21"/>
      <c r="Q52" s="21"/>
      <c r="R52" s="21"/>
      <c r="S52" s="21"/>
      <c r="T52" s="4"/>
      <c r="U52" s="21"/>
      <c r="V52" s="21"/>
      <c r="W52" s="21"/>
      <c r="X52" s="21"/>
      <c r="Y52" s="21"/>
      <c r="Z52" s="4"/>
      <c r="AA52" s="4"/>
      <c r="AB52" s="4"/>
      <c r="AC52" s="4"/>
      <c r="AD52" s="8"/>
      <c r="AE52" s="8"/>
      <c r="AF52" s="4"/>
      <c r="AG52" s="4"/>
      <c r="AH52" s="21"/>
      <c r="AI52" s="21"/>
      <c r="AJ52" s="4"/>
      <c r="AK52" s="4"/>
      <c r="AL52" s="21"/>
      <c r="AM52" s="4"/>
      <c r="AN52" s="4"/>
      <c r="AP52" s="4"/>
    </row>
    <row r="53" spans="2:42">
      <c r="B53" s="4"/>
      <c r="C53" s="21"/>
      <c r="D53" s="4"/>
      <c r="E53" s="4"/>
      <c r="F53" s="4"/>
      <c r="G53" s="4"/>
      <c r="H53" s="8"/>
      <c r="I53" s="8"/>
      <c r="J53" s="8"/>
      <c r="K53" s="8"/>
      <c r="L53" s="8"/>
      <c r="M53" s="4"/>
      <c r="N53" s="4"/>
      <c r="O53" s="21"/>
      <c r="Q53" s="21"/>
      <c r="R53" s="21"/>
      <c r="S53" s="21"/>
      <c r="T53" s="4"/>
      <c r="U53" s="21"/>
      <c r="V53" s="21"/>
      <c r="W53" s="21"/>
      <c r="X53" s="21"/>
      <c r="Y53" s="21"/>
      <c r="Z53" s="4"/>
      <c r="AA53" s="4"/>
      <c r="AB53" s="4"/>
      <c r="AC53" s="4"/>
      <c r="AD53" s="8"/>
      <c r="AE53" s="8"/>
      <c r="AF53" s="4"/>
      <c r="AG53" s="4"/>
      <c r="AH53" s="21"/>
      <c r="AI53" s="21"/>
      <c r="AJ53" s="4"/>
      <c r="AK53" s="4"/>
      <c r="AL53" s="21"/>
      <c r="AM53" s="4"/>
      <c r="AN53" s="4"/>
      <c r="AP53" s="4"/>
    </row>
    <row r="54" spans="2:42">
      <c r="B54" s="4"/>
      <c r="C54" s="21"/>
      <c r="D54" s="4"/>
      <c r="E54" s="4"/>
      <c r="F54" s="4"/>
      <c r="G54" s="4"/>
      <c r="H54" s="8"/>
      <c r="I54" s="8"/>
      <c r="J54" s="8"/>
      <c r="K54" s="8"/>
      <c r="L54" s="8"/>
      <c r="M54" s="4"/>
      <c r="N54" s="4"/>
      <c r="O54" s="21"/>
      <c r="Q54" s="21"/>
      <c r="R54" s="21"/>
      <c r="S54" s="21"/>
      <c r="T54" s="4"/>
      <c r="U54" s="21"/>
      <c r="V54" s="21"/>
      <c r="W54" s="21"/>
      <c r="X54" s="21"/>
      <c r="Y54" s="21"/>
      <c r="Z54" s="4"/>
      <c r="AA54" s="4"/>
      <c r="AB54" s="4"/>
      <c r="AC54" s="4"/>
      <c r="AD54" s="8"/>
      <c r="AE54" s="8"/>
      <c r="AF54" s="4"/>
      <c r="AG54" s="4"/>
      <c r="AH54" s="21"/>
      <c r="AI54" s="21"/>
      <c r="AJ54" s="4"/>
      <c r="AK54" s="4"/>
      <c r="AL54" s="21"/>
      <c r="AM54" s="4"/>
      <c r="AN54" s="4"/>
      <c r="AP54" s="4"/>
    </row>
    <row r="55" spans="2:42">
      <c r="B55" s="4"/>
      <c r="C55" s="21"/>
      <c r="D55" s="4"/>
      <c r="E55" s="4"/>
      <c r="F55" s="4"/>
      <c r="G55" s="4"/>
      <c r="H55" s="8"/>
      <c r="I55" s="8"/>
      <c r="J55" s="8"/>
      <c r="K55" s="8"/>
      <c r="L55" s="8"/>
      <c r="M55" s="4"/>
      <c r="N55" s="4"/>
      <c r="O55" s="21"/>
      <c r="Q55" s="21"/>
      <c r="R55" s="21"/>
      <c r="S55" s="21"/>
      <c r="T55" s="4"/>
      <c r="U55" s="21"/>
      <c r="V55" s="21"/>
      <c r="W55" s="21"/>
      <c r="X55" s="21"/>
      <c r="Y55" s="21"/>
      <c r="Z55" s="4"/>
      <c r="AA55" s="4"/>
      <c r="AB55" s="4"/>
      <c r="AC55" s="4"/>
      <c r="AD55" s="8"/>
      <c r="AE55" s="8"/>
      <c r="AF55" s="4"/>
      <c r="AG55" s="4"/>
      <c r="AH55" s="21"/>
      <c r="AI55" s="21"/>
      <c r="AJ55" s="4"/>
      <c r="AK55" s="4"/>
      <c r="AL55" s="21"/>
      <c r="AM55" s="4"/>
      <c r="AN55" s="4"/>
      <c r="AP55" s="4"/>
    </row>
    <row r="56" spans="2:42">
      <c r="B56" s="4"/>
      <c r="C56" s="21"/>
      <c r="D56" s="4"/>
      <c r="E56" s="4"/>
      <c r="F56" s="4"/>
      <c r="G56" s="4"/>
      <c r="H56" s="8"/>
      <c r="I56" s="8"/>
      <c r="J56" s="8"/>
      <c r="K56" s="8"/>
      <c r="L56" s="8"/>
      <c r="M56" s="4"/>
      <c r="N56" s="4"/>
      <c r="O56" s="21"/>
      <c r="Q56" s="21"/>
      <c r="R56" s="21"/>
      <c r="S56" s="21"/>
      <c r="T56" s="4"/>
      <c r="U56" s="21"/>
      <c r="V56" s="21"/>
      <c r="W56" s="21"/>
      <c r="X56" s="21"/>
      <c r="Y56" s="21"/>
      <c r="Z56" s="4"/>
      <c r="AA56" s="4"/>
      <c r="AB56" s="4"/>
      <c r="AC56" s="4"/>
      <c r="AD56" s="8"/>
      <c r="AE56" s="8"/>
      <c r="AF56" s="4"/>
      <c r="AG56" s="4"/>
      <c r="AH56" s="21"/>
      <c r="AI56" s="21"/>
      <c r="AJ56" s="4"/>
      <c r="AK56" s="4"/>
      <c r="AL56" s="21"/>
      <c r="AM56" s="4"/>
      <c r="AN56" s="4"/>
      <c r="AP56" s="4"/>
    </row>
    <row r="57" spans="2:42">
      <c r="B57" s="4"/>
      <c r="C57" s="21"/>
      <c r="D57" s="4"/>
      <c r="E57" s="4"/>
      <c r="F57" s="4"/>
      <c r="G57" s="4"/>
      <c r="H57" s="3"/>
      <c r="I57" s="3"/>
      <c r="J57" s="3"/>
      <c r="K57" s="3"/>
      <c r="L57" s="3"/>
      <c r="M57" s="4"/>
      <c r="N57" s="4"/>
      <c r="O57" s="21"/>
      <c r="Q57" s="21"/>
      <c r="R57" s="21"/>
      <c r="S57" s="21"/>
      <c r="T57" s="4"/>
      <c r="U57" s="21"/>
      <c r="V57" s="21"/>
      <c r="W57" s="21"/>
      <c r="X57" s="21"/>
      <c r="Y57" s="21"/>
      <c r="Z57" s="4"/>
      <c r="AA57" s="4"/>
      <c r="AB57" s="4"/>
      <c r="AC57" s="4"/>
      <c r="AD57" s="3"/>
      <c r="AE57" s="3"/>
      <c r="AF57" s="4"/>
      <c r="AG57" s="4"/>
      <c r="AH57" s="21"/>
      <c r="AI57" s="21"/>
      <c r="AJ57" s="4"/>
      <c r="AK57" s="4"/>
      <c r="AL57" s="21"/>
      <c r="AM57" s="4"/>
      <c r="AN57" s="4"/>
      <c r="AP57" s="4"/>
    </row>
    <row r="58" spans="2:42">
      <c r="B58" s="4"/>
      <c r="C58" s="21"/>
      <c r="D58" s="4"/>
      <c r="E58" s="4"/>
      <c r="F58" s="4"/>
      <c r="G58" s="4"/>
      <c r="H58" s="3"/>
      <c r="I58" s="3"/>
      <c r="J58" s="3"/>
      <c r="K58" s="3"/>
      <c r="L58" s="3"/>
      <c r="M58" s="4"/>
      <c r="N58" s="4"/>
      <c r="O58" s="21"/>
      <c r="Q58" s="21"/>
      <c r="R58" s="21"/>
      <c r="S58" s="21"/>
      <c r="T58" s="4"/>
      <c r="U58" s="21"/>
      <c r="V58" s="21"/>
      <c r="W58" s="21"/>
      <c r="X58" s="21"/>
      <c r="Y58" s="21"/>
      <c r="Z58" s="4"/>
      <c r="AA58" s="4"/>
      <c r="AB58" s="4"/>
      <c r="AC58" s="4"/>
      <c r="AD58" s="3"/>
      <c r="AE58" s="3"/>
      <c r="AF58" s="4"/>
      <c r="AG58" s="4"/>
      <c r="AH58" s="21"/>
      <c r="AI58" s="21"/>
      <c r="AJ58" s="4"/>
      <c r="AK58" s="4"/>
      <c r="AL58" s="21"/>
      <c r="AM58" s="4"/>
      <c r="AN58" s="4"/>
      <c r="AP58" s="4"/>
    </row>
    <row r="59" spans="2:42">
      <c r="B59" s="4"/>
      <c r="C59" s="21"/>
      <c r="D59" s="4"/>
      <c r="E59" s="4"/>
      <c r="F59" s="4"/>
      <c r="G59" s="4"/>
      <c r="H59" s="3"/>
      <c r="I59" s="3"/>
      <c r="J59" s="3"/>
      <c r="K59" s="3"/>
      <c r="L59" s="3"/>
      <c r="M59" s="4"/>
      <c r="N59" s="4"/>
      <c r="O59" s="21"/>
      <c r="Q59" s="21"/>
      <c r="R59" s="21"/>
      <c r="S59" s="21"/>
      <c r="T59" s="4"/>
      <c r="U59" s="21"/>
      <c r="V59" s="21"/>
      <c r="W59" s="21"/>
      <c r="X59" s="21"/>
      <c r="Y59" s="21"/>
      <c r="Z59" s="4"/>
      <c r="AA59" s="4"/>
      <c r="AB59" s="4"/>
      <c r="AC59" s="4"/>
      <c r="AD59" s="3"/>
      <c r="AE59" s="3"/>
      <c r="AF59" s="4"/>
      <c r="AG59" s="4"/>
      <c r="AH59" s="21"/>
      <c r="AI59" s="21"/>
      <c r="AJ59" s="4"/>
      <c r="AK59" s="4"/>
      <c r="AL59" s="21"/>
      <c r="AM59" s="4"/>
      <c r="AN59" s="4"/>
      <c r="AP59" s="4"/>
    </row>
    <row r="60" spans="2:42">
      <c r="B60" s="4"/>
      <c r="C60" s="21"/>
      <c r="D60" s="4"/>
      <c r="E60" s="4"/>
      <c r="F60" s="4"/>
      <c r="G60" s="4"/>
      <c r="H60" s="8"/>
      <c r="I60" s="8"/>
      <c r="J60" s="8"/>
      <c r="K60" s="8"/>
      <c r="L60" s="8"/>
      <c r="M60" s="4"/>
      <c r="N60" s="4"/>
      <c r="O60" s="21"/>
      <c r="Q60" s="21"/>
      <c r="R60" s="21"/>
      <c r="S60" s="21"/>
      <c r="T60" s="4"/>
      <c r="U60" s="21"/>
      <c r="V60" s="21"/>
      <c r="W60" s="21"/>
      <c r="X60" s="21"/>
      <c r="Y60" s="21"/>
      <c r="Z60" s="4"/>
      <c r="AA60" s="4"/>
      <c r="AB60" s="4"/>
      <c r="AC60" s="4"/>
      <c r="AD60" s="8"/>
      <c r="AE60" s="8"/>
      <c r="AF60" s="4"/>
      <c r="AG60" s="4"/>
      <c r="AH60" s="21"/>
      <c r="AI60" s="21"/>
      <c r="AJ60" s="4"/>
      <c r="AK60" s="4"/>
      <c r="AL60" s="21"/>
      <c r="AM60" s="4"/>
      <c r="AN60" s="4"/>
      <c r="AP60" s="4"/>
    </row>
    <row r="61" spans="2:42">
      <c r="B61" s="4"/>
      <c r="C61" s="21"/>
      <c r="D61" s="4"/>
      <c r="E61" s="4"/>
      <c r="F61" s="4"/>
      <c r="G61" s="4"/>
      <c r="H61" s="8"/>
      <c r="I61" s="8"/>
      <c r="J61" s="8"/>
      <c r="K61" s="8"/>
      <c r="L61" s="8"/>
      <c r="M61" s="4"/>
      <c r="N61" s="4"/>
      <c r="O61" s="21"/>
      <c r="Q61" s="21"/>
      <c r="R61" s="21"/>
      <c r="S61" s="21"/>
      <c r="T61" s="4"/>
      <c r="U61" s="21"/>
      <c r="V61" s="21"/>
      <c r="W61" s="21"/>
      <c r="X61" s="21"/>
      <c r="Y61" s="21"/>
      <c r="Z61" s="4"/>
      <c r="AA61" s="4"/>
      <c r="AB61" s="4"/>
      <c r="AC61" s="4"/>
      <c r="AD61" s="8"/>
      <c r="AE61" s="8"/>
      <c r="AF61" s="4"/>
      <c r="AG61" s="4"/>
      <c r="AH61" s="21"/>
      <c r="AI61" s="21"/>
      <c r="AJ61" s="4"/>
      <c r="AK61" s="4"/>
      <c r="AL61" s="21"/>
      <c r="AM61" s="4"/>
      <c r="AN61" s="4"/>
      <c r="AP61" s="4"/>
    </row>
    <row r="62" spans="2:42">
      <c r="B62" s="4"/>
      <c r="C62" s="21"/>
      <c r="D62" s="4"/>
      <c r="E62" s="4"/>
      <c r="F62" s="4"/>
      <c r="G62" s="4"/>
      <c r="H62" s="25"/>
      <c r="I62" s="25"/>
      <c r="J62" s="25"/>
      <c r="K62" s="25"/>
      <c r="L62" s="25"/>
      <c r="M62" s="4"/>
      <c r="N62" s="4"/>
      <c r="O62" s="21"/>
      <c r="Q62" s="21"/>
      <c r="R62" s="21"/>
      <c r="S62" s="21"/>
      <c r="T62" s="4"/>
      <c r="U62" s="21"/>
      <c r="V62" s="21"/>
      <c r="W62" s="21"/>
      <c r="X62" s="21"/>
      <c r="Y62" s="21"/>
      <c r="Z62" s="4"/>
      <c r="AA62" s="4"/>
      <c r="AB62" s="4"/>
      <c r="AC62" s="4"/>
      <c r="AD62" s="25"/>
      <c r="AE62" s="25"/>
      <c r="AF62" s="4"/>
      <c r="AG62" s="4"/>
      <c r="AH62" s="21"/>
      <c r="AI62" s="21"/>
      <c r="AJ62" s="4"/>
      <c r="AK62" s="4"/>
      <c r="AL62" s="21"/>
      <c r="AM62" s="4"/>
      <c r="AN62" s="4"/>
      <c r="AP62" s="4"/>
    </row>
    <row r="63" spans="2:42">
      <c r="B63" s="4"/>
      <c r="C63" s="21"/>
      <c r="D63" s="4"/>
      <c r="E63" s="4"/>
      <c r="F63" s="4"/>
      <c r="G63" s="4"/>
      <c r="H63" s="8"/>
      <c r="I63" s="8"/>
      <c r="J63" s="8"/>
      <c r="K63" s="8"/>
      <c r="L63" s="8"/>
      <c r="M63" s="4"/>
      <c r="N63" s="4"/>
      <c r="O63" s="21"/>
      <c r="Q63" s="21"/>
      <c r="R63" s="21"/>
      <c r="S63" s="21"/>
      <c r="T63" s="4"/>
      <c r="U63" s="21"/>
      <c r="V63" s="21"/>
      <c r="W63" s="21"/>
      <c r="X63" s="21"/>
      <c r="Y63" s="21"/>
      <c r="Z63" s="4"/>
      <c r="AA63" s="4"/>
      <c r="AB63" s="4"/>
      <c r="AC63" s="4"/>
      <c r="AD63" s="8"/>
      <c r="AE63" s="8"/>
      <c r="AF63" s="4"/>
      <c r="AG63" s="4"/>
      <c r="AH63" s="21"/>
      <c r="AI63" s="21"/>
      <c r="AJ63" s="4"/>
      <c r="AK63" s="4"/>
      <c r="AL63" s="21"/>
      <c r="AM63" s="4"/>
      <c r="AN63" s="4"/>
      <c r="AP63" s="4"/>
    </row>
    <row r="64" spans="2:42">
      <c r="B64" s="4"/>
      <c r="C64" s="21"/>
      <c r="D64" s="4"/>
      <c r="E64" s="4"/>
      <c r="F64" s="4"/>
      <c r="G64" s="4"/>
      <c r="H64" s="8"/>
      <c r="I64" s="8"/>
      <c r="J64" s="8"/>
      <c r="K64" s="8"/>
      <c r="L64" s="8"/>
      <c r="M64" s="4"/>
      <c r="N64" s="4"/>
      <c r="O64" s="21"/>
      <c r="Q64" s="21"/>
      <c r="R64" s="21"/>
      <c r="S64" s="21"/>
      <c r="T64" s="4"/>
      <c r="U64" s="21"/>
      <c r="V64" s="21"/>
      <c r="W64" s="21"/>
      <c r="X64" s="21"/>
      <c r="Y64" s="21"/>
      <c r="Z64" s="4"/>
      <c r="AA64" s="4"/>
      <c r="AB64" s="4"/>
      <c r="AC64" s="4"/>
      <c r="AD64" s="8"/>
      <c r="AE64" s="8"/>
      <c r="AF64" s="4"/>
      <c r="AG64" s="4"/>
      <c r="AH64" s="21"/>
      <c r="AI64" s="21"/>
      <c r="AJ64" s="4"/>
      <c r="AK64" s="4"/>
      <c r="AL64" s="21"/>
      <c r="AM64" s="4"/>
      <c r="AN64" s="4"/>
      <c r="AP64" s="4"/>
    </row>
    <row r="65" spans="2:42">
      <c r="B65" s="4"/>
      <c r="C65" s="21"/>
      <c r="D65" s="4"/>
      <c r="E65" s="4"/>
      <c r="F65" s="4"/>
      <c r="G65" s="4"/>
      <c r="H65" s="8"/>
      <c r="I65" s="8"/>
      <c r="J65" s="8"/>
      <c r="K65" s="8"/>
      <c r="L65" s="8"/>
      <c r="M65" s="4"/>
      <c r="N65" s="4"/>
      <c r="O65" s="21"/>
      <c r="Q65" s="21"/>
      <c r="R65" s="21"/>
      <c r="S65" s="21"/>
      <c r="T65" s="4"/>
      <c r="U65" s="21"/>
      <c r="V65" s="21"/>
      <c r="W65" s="21"/>
      <c r="X65" s="21"/>
      <c r="Y65" s="21"/>
      <c r="Z65" s="4"/>
      <c r="AA65" s="4"/>
      <c r="AB65" s="4"/>
      <c r="AC65" s="4"/>
      <c r="AD65" s="8"/>
      <c r="AE65" s="8"/>
      <c r="AF65" s="4"/>
      <c r="AG65" s="4"/>
      <c r="AH65" s="21"/>
      <c r="AI65" s="21"/>
      <c r="AJ65" s="4"/>
      <c r="AK65" s="4"/>
      <c r="AL65" s="21"/>
      <c r="AM65" s="4"/>
      <c r="AN65" s="4"/>
      <c r="AP65" s="4"/>
    </row>
    <row r="66" spans="2:42">
      <c r="B66" s="4"/>
      <c r="C66" s="21"/>
      <c r="D66" s="4"/>
      <c r="E66" s="4"/>
      <c r="F66" s="4"/>
      <c r="G66" s="4"/>
      <c r="H66" s="8"/>
      <c r="I66" s="8"/>
      <c r="J66" s="8"/>
      <c r="K66" s="8"/>
      <c r="L66" s="8"/>
      <c r="M66" s="4"/>
      <c r="N66" s="4"/>
      <c r="O66" s="21"/>
      <c r="Q66" s="21"/>
      <c r="R66" s="21"/>
      <c r="S66" s="21"/>
      <c r="T66" s="4"/>
      <c r="U66" s="21"/>
      <c r="V66" s="21"/>
      <c r="W66" s="21"/>
      <c r="X66" s="21"/>
      <c r="Y66" s="21"/>
      <c r="Z66" s="4"/>
      <c r="AA66" s="4"/>
      <c r="AB66" s="4"/>
      <c r="AC66" s="4"/>
      <c r="AD66" s="8"/>
      <c r="AE66" s="8"/>
      <c r="AF66" s="4"/>
      <c r="AG66" s="4"/>
      <c r="AH66" s="21"/>
      <c r="AI66" s="21"/>
      <c r="AJ66" s="4"/>
      <c r="AK66" s="4"/>
      <c r="AL66" s="21"/>
      <c r="AM66" s="4"/>
      <c r="AN66" s="4"/>
      <c r="AP66" s="4"/>
    </row>
    <row r="67" spans="2:42">
      <c r="B67" s="4"/>
      <c r="C67" s="21"/>
      <c r="D67" s="4"/>
      <c r="E67" s="4"/>
      <c r="F67" s="4"/>
      <c r="G67" s="4"/>
      <c r="H67" s="25"/>
      <c r="I67" s="25"/>
      <c r="J67" s="25"/>
      <c r="K67" s="25"/>
      <c r="L67" s="25"/>
      <c r="M67" s="4"/>
      <c r="N67" s="4"/>
      <c r="O67" s="21"/>
      <c r="Q67" s="21"/>
      <c r="R67" s="21"/>
      <c r="S67" s="21"/>
      <c r="T67" s="4"/>
      <c r="U67" s="21"/>
      <c r="V67" s="21"/>
      <c r="W67" s="21"/>
      <c r="X67" s="21"/>
      <c r="Y67" s="21"/>
      <c r="Z67" s="4"/>
      <c r="AA67" s="4"/>
      <c r="AB67" s="4"/>
      <c r="AC67" s="4"/>
      <c r="AD67" s="25"/>
      <c r="AE67" s="25"/>
      <c r="AF67" s="4"/>
      <c r="AG67" s="4"/>
      <c r="AH67" s="21"/>
      <c r="AI67" s="21"/>
      <c r="AJ67" s="4"/>
      <c r="AK67" s="4"/>
      <c r="AL67" s="21"/>
      <c r="AM67" s="4"/>
      <c r="AN67" s="4"/>
      <c r="AP67" s="4"/>
    </row>
    <row r="68" spans="2:42">
      <c r="B68" s="4"/>
      <c r="C68" s="21"/>
      <c r="D68" s="4"/>
      <c r="E68" s="4"/>
      <c r="F68" s="4"/>
      <c r="G68" s="4"/>
      <c r="H68" s="3"/>
      <c r="I68" s="3"/>
      <c r="J68" s="3"/>
      <c r="K68" s="3"/>
      <c r="L68" s="3"/>
      <c r="M68" s="4"/>
      <c r="N68" s="4"/>
      <c r="O68" s="21"/>
      <c r="Q68" s="21"/>
      <c r="R68" s="21"/>
      <c r="S68" s="21"/>
      <c r="T68" s="4"/>
      <c r="U68" s="21"/>
      <c r="V68" s="21"/>
      <c r="W68" s="21"/>
      <c r="X68" s="21"/>
      <c r="Y68" s="21"/>
      <c r="Z68" s="4"/>
      <c r="AA68" s="4"/>
      <c r="AB68" s="4"/>
      <c r="AC68" s="4"/>
      <c r="AD68" s="3"/>
      <c r="AE68" s="3"/>
      <c r="AF68" s="4"/>
      <c r="AG68" s="4"/>
      <c r="AH68" s="21"/>
      <c r="AI68" s="21"/>
      <c r="AJ68" s="4"/>
      <c r="AK68" s="4"/>
      <c r="AL68" s="21"/>
      <c r="AM68" s="4"/>
      <c r="AN68" s="4"/>
      <c r="AP68" s="4"/>
    </row>
    <row r="69" spans="2:42">
      <c r="B69" s="4"/>
      <c r="C69" s="21"/>
      <c r="D69" s="4"/>
      <c r="E69" s="4"/>
      <c r="F69" s="4"/>
      <c r="G69" s="4"/>
      <c r="H69" s="3"/>
      <c r="I69" s="3"/>
      <c r="J69" s="3"/>
      <c r="K69" s="3"/>
      <c r="L69" s="3"/>
      <c r="M69" s="4"/>
      <c r="N69" s="4"/>
      <c r="O69" s="21"/>
      <c r="Q69" s="21"/>
      <c r="R69" s="21"/>
      <c r="S69" s="21"/>
      <c r="T69" s="4"/>
      <c r="U69" s="21"/>
      <c r="V69" s="21"/>
      <c r="W69" s="21"/>
      <c r="X69" s="21"/>
      <c r="Y69" s="21"/>
      <c r="Z69" s="4"/>
      <c r="AA69" s="4"/>
      <c r="AB69" s="4"/>
      <c r="AC69" s="4"/>
      <c r="AD69" s="3"/>
      <c r="AE69" s="3"/>
      <c r="AF69" s="4"/>
      <c r="AG69" s="4"/>
      <c r="AH69" s="21"/>
      <c r="AI69" s="21"/>
      <c r="AJ69" s="4"/>
      <c r="AK69" s="4"/>
      <c r="AL69" s="21"/>
      <c r="AM69" s="4"/>
      <c r="AN69" s="4"/>
      <c r="AP69" s="4"/>
    </row>
    <row r="70" spans="2:42">
      <c r="B70" s="4"/>
      <c r="C70" s="21"/>
      <c r="D70" s="4"/>
      <c r="E70" s="4"/>
      <c r="F70" s="4"/>
      <c r="G70" s="4"/>
      <c r="H70" s="3"/>
      <c r="I70" s="3"/>
      <c r="J70" s="3"/>
      <c r="K70" s="3"/>
      <c r="L70" s="3"/>
      <c r="M70" s="4"/>
      <c r="N70" s="4"/>
      <c r="O70" s="21"/>
      <c r="Q70" s="21"/>
      <c r="R70" s="21"/>
      <c r="S70" s="21"/>
      <c r="T70" s="4"/>
      <c r="U70" s="21"/>
      <c r="V70" s="21"/>
      <c r="W70" s="21"/>
      <c r="X70" s="21"/>
      <c r="Y70" s="21"/>
      <c r="Z70" s="4"/>
      <c r="AA70" s="4"/>
      <c r="AB70" s="4"/>
      <c r="AC70" s="4"/>
      <c r="AD70" s="3"/>
      <c r="AE70" s="3"/>
      <c r="AF70" s="4"/>
      <c r="AG70" s="4"/>
      <c r="AH70" s="21"/>
      <c r="AI70" s="21"/>
      <c r="AJ70" s="4"/>
      <c r="AK70" s="4"/>
      <c r="AL70" s="21"/>
      <c r="AM70" s="4"/>
      <c r="AN70" s="4"/>
      <c r="AP70" s="4"/>
    </row>
    <row r="71" spans="2:42">
      <c r="B71" s="4"/>
      <c r="C71" s="21"/>
      <c r="D71" s="4"/>
      <c r="E71" s="4"/>
      <c r="F71" s="4"/>
      <c r="G71" s="4"/>
      <c r="H71" s="8"/>
      <c r="I71" s="8"/>
      <c r="J71" s="8"/>
      <c r="K71" s="8"/>
      <c r="L71" s="8"/>
      <c r="M71" s="4"/>
      <c r="N71" s="4"/>
      <c r="O71" s="21"/>
      <c r="Q71" s="21"/>
      <c r="R71" s="21"/>
      <c r="S71" s="21"/>
      <c r="T71" s="4"/>
      <c r="U71" s="21"/>
      <c r="V71" s="21"/>
      <c r="W71" s="21"/>
      <c r="X71" s="21"/>
      <c r="Y71" s="21"/>
      <c r="Z71" s="4"/>
      <c r="AA71" s="4"/>
      <c r="AB71" s="4"/>
      <c r="AC71" s="4"/>
      <c r="AD71" s="8"/>
      <c r="AE71" s="8"/>
      <c r="AF71" s="4"/>
      <c r="AG71" s="4"/>
      <c r="AH71" s="21"/>
      <c r="AI71" s="21"/>
      <c r="AJ71" s="4"/>
      <c r="AK71" s="4"/>
      <c r="AL71" s="21"/>
      <c r="AM71" s="4"/>
      <c r="AN71" s="4"/>
      <c r="AP71" s="4"/>
    </row>
    <row r="72" spans="2:42">
      <c r="B72" s="4"/>
      <c r="C72" s="21"/>
      <c r="D72" s="4"/>
      <c r="E72" s="4"/>
      <c r="F72" s="4"/>
      <c r="G72" s="4"/>
      <c r="H72" s="25"/>
      <c r="I72" s="25"/>
      <c r="J72" s="25"/>
      <c r="K72" s="25"/>
      <c r="L72" s="25"/>
      <c r="M72" s="4"/>
      <c r="N72" s="4"/>
      <c r="O72" s="21"/>
      <c r="Q72" s="21"/>
      <c r="R72" s="21"/>
      <c r="S72" s="21"/>
      <c r="T72" s="4"/>
      <c r="U72" s="21"/>
      <c r="V72" s="21"/>
      <c r="W72" s="21"/>
      <c r="X72" s="21"/>
      <c r="Y72" s="21"/>
      <c r="Z72" s="4"/>
      <c r="AA72" s="4"/>
      <c r="AB72" s="4"/>
      <c r="AC72" s="4"/>
      <c r="AD72" s="25"/>
      <c r="AE72" s="25"/>
      <c r="AF72" s="4"/>
      <c r="AG72" s="4"/>
      <c r="AH72" s="21"/>
      <c r="AI72" s="21"/>
      <c r="AJ72" s="4"/>
      <c r="AK72" s="4"/>
      <c r="AL72" s="21"/>
      <c r="AM72" s="4"/>
      <c r="AN72" s="4"/>
      <c r="AP72" s="4"/>
    </row>
    <row r="73" spans="2:42">
      <c r="B73" s="4"/>
      <c r="C73" s="21"/>
      <c r="D73" s="4"/>
      <c r="E73" s="4"/>
      <c r="F73" s="4"/>
      <c r="G73" s="4"/>
      <c r="H73" s="8"/>
      <c r="I73" s="8"/>
      <c r="J73" s="8"/>
      <c r="K73" s="8"/>
      <c r="L73" s="8"/>
      <c r="M73" s="4"/>
      <c r="N73" s="4"/>
      <c r="O73" s="21"/>
      <c r="Q73" s="21"/>
      <c r="R73" s="21"/>
      <c r="S73" s="21"/>
      <c r="T73" s="4"/>
      <c r="U73" s="21"/>
      <c r="V73" s="21"/>
      <c r="W73" s="21"/>
      <c r="X73" s="21"/>
      <c r="Y73" s="21"/>
      <c r="Z73" s="4"/>
      <c r="AA73" s="4"/>
      <c r="AB73" s="4"/>
      <c r="AC73" s="4"/>
      <c r="AD73" s="8"/>
      <c r="AE73" s="8"/>
      <c r="AF73" s="4"/>
      <c r="AG73" s="4"/>
      <c r="AH73" s="21"/>
      <c r="AI73" s="21"/>
      <c r="AJ73" s="4"/>
      <c r="AK73" s="4"/>
      <c r="AL73" s="21"/>
      <c r="AM73" s="4"/>
      <c r="AN73" s="4"/>
      <c r="AP73" s="4"/>
    </row>
    <row r="74" spans="2:42">
      <c r="B74" s="4"/>
      <c r="C74" s="21"/>
      <c r="D74" s="4"/>
      <c r="E74" s="4"/>
      <c r="F74" s="4"/>
      <c r="G74" s="4"/>
      <c r="H74" s="8"/>
      <c r="I74" s="8"/>
      <c r="J74" s="8"/>
      <c r="K74" s="8"/>
      <c r="L74" s="8"/>
      <c r="M74" s="4"/>
      <c r="N74" s="4"/>
      <c r="O74" s="21"/>
      <c r="Q74" s="21"/>
      <c r="R74" s="21"/>
      <c r="S74" s="21"/>
      <c r="T74" s="4"/>
      <c r="U74" s="21"/>
      <c r="V74" s="21"/>
      <c r="W74" s="21"/>
      <c r="X74" s="21"/>
      <c r="Y74" s="21"/>
      <c r="Z74" s="4"/>
      <c r="AA74" s="4"/>
      <c r="AB74" s="4"/>
      <c r="AC74" s="4"/>
      <c r="AD74" s="8"/>
      <c r="AE74" s="8"/>
      <c r="AF74" s="4"/>
      <c r="AG74" s="4"/>
      <c r="AH74" s="21"/>
      <c r="AI74" s="21"/>
      <c r="AJ74" s="4"/>
      <c r="AK74" s="4"/>
      <c r="AL74" s="21"/>
      <c r="AM74" s="4"/>
      <c r="AN74" s="4"/>
      <c r="AP74" s="4"/>
    </row>
    <row r="75" spans="2:42">
      <c r="B75" s="4"/>
      <c r="C75" s="21"/>
      <c r="D75" s="4"/>
      <c r="E75" s="4"/>
      <c r="F75" s="4"/>
      <c r="G75" s="4"/>
      <c r="H75" s="8"/>
      <c r="I75" s="8"/>
      <c r="J75" s="8"/>
      <c r="K75" s="8"/>
      <c r="L75" s="8"/>
      <c r="M75" s="4"/>
      <c r="N75" s="4"/>
      <c r="O75" s="21"/>
      <c r="Q75" s="21"/>
      <c r="R75" s="21"/>
      <c r="S75" s="21"/>
      <c r="T75" s="4"/>
      <c r="U75" s="21"/>
      <c r="V75" s="21"/>
      <c r="W75" s="21"/>
      <c r="X75" s="21"/>
      <c r="Y75" s="21"/>
      <c r="Z75" s="4"/>
      <c r="AA75" s="4"/>
      <c r="AB75" s="4"/>
      <c r="AC75" s="4"/>
      <c r="AD75" s="8"/>
      <c r="AE75" s="8"/>
      <c r="AF75" s="4"/>
      <c r="AG75" s="4"/>
      <c r="AH75" s="21"/>
      <c r="AI75" s="21"/>
      <c r="AJ75" s="4"/>
      <c r="AK75" s="4"/>
      <c r="AL75" s="21"/>
      <c r="AM75" s="4"/>
      <c r="AN75" s="4"/>
      <c r="AP75" s="4"/>
    </row>
    <row r="76" spans="2:42">
      <c r="B76" s="4"/>
      <c r="C76" s="21"/>
      <c r="D76" s="4"/>
      <c r="E76" s="4"/>
      <c r="F76" s="4"/>
      <c r="G76" s="4"/>
      <c r="H76" s="8"/>
      <c r="I76" s="8"/>
      <c r="J76" s="8"/>
      <c r="K76" s="8"/>
      <c r="L76" s="8"/>
      <c r="M76" s="4"/>
      <c r="N76" s="4"/>
      <c r="O76" s="21"/>
      <c r="Q76" s="21"/>
      <c r="R76" s="21"/>
      <c r="S76" s="21"/>
      <c r="T76" s="4"/>
      <c r="U76" s="21"/>
      <c r="V76" s="21"/>
      <c r="W76" s="21"/>
      <c r="X76" s="21"/>
      <c r="Y76" s="21"/>
      <c r="Z76" s="4"/>
      <c r="AA76" s="4"/>
      <c r="AB76" s="4"/>
      <c r="AC76" s="4"/>
      <c r="AD76" s="8"/>
      <c r="AE76" s="8"/>
      <c r="AF76" s="4"/>
      <c r="AG76" s="4"/>
      <c r="AH76" s="21"/>
      <c r="AI76" s="21"/>
      <c r="AJ76" s="4"/>
      <c r="AK76" s="4"/>
      <c r="AL76" s="21"/>
      <c r="AM76" s="4"/>
      <c r="AN76" s="4"/>
      <c r="AP76" s="4"/>
    </row>
    <row r="77" spans="2:42" ht="20.25">
      <c r="B77" s="4"/>
      <c r="C77" s="21"/>
      <c r="D77" s="4"/>
      <c r="E77" s="4"/>
      <c r="F77" s="4"/>
      <c r="G77" s="4"/>
      <c r="H77" s="16"/>
      <c r="I77" s="16"/>
      <c r="J77" s="16"/>
      <c r="K77" s="16"/>
      <c r="L77" s="16"/>
      <c r="M77" s="4"/>
      <c r="N77" s="4"/>
      <c r="O77" s="21"/>
      <c r="Q77" s="21"/>
      <c r="R77" s="21"/>
      <c r="S77" s="21"/>
      <c r="T77" s="4"/>
      <c r="U77" s="21"/>
      <c r="V77" s="21"/>
      <c r="W77" s="21"/>
      <c r="X77" s="21"/>
      <c r="Y77" s="21"/>
      <c r="Z77" s="4"/>
      <c r="AA77" s="4"/>
      <c r="AB77" s="4"/>
      <c r="AC77" s="4"/>
      <c r="AD77" s="16"/>
      <c r="AE77" s="16"/>
      <c r="AF77" s="4"/>
      <c r="AG77" s="4"/>
      <c r="AH77" s="21"/>
      <c r="AI77" s="21"/>
      <c r="AJ77" s="4"/>
      <c r="AK77" s="4"/>
      <c r="AL77" s="21"/>
      <c r="AM77" s="4"/>
      <c r="AN77" s="4"/>
      <c r="AP77" s="4"/>
    </row>
    <row r="78" spans="2:42">
      <c r="B78" s="4"/>
      <c r="C78" s="21"/>
      <c r="D78" s="4"/>
      <c r="E78" s="4"/>
      <c r="F78" s="4"/>
      <c r="G78" s="4"/>
      <c r="H78" s="15"/>
      <c r="I78" s="15"/>
      <c r="J78" s="15"/>
      <c r="K78" s="15"/>
      <c r="L78" s="15"/>
      <c r="M78" s="4"/>
      <c r="N78" s="4"/>
      <c r="O78" s="21"/>
      <c r="Q78" s="21"/>
      <c r="R78" s="21"/>
      <c r="S78" s="21"/>
      <c r="T78" s="4"/>
      <c r="U78" s="21"/>
      <c r="V78" s="21"/>
      <c r="W78" s="21"/>
      <c r="X78" s="21"/>
      <c r="Y78" s="21"/>
      <c r="Z78" s="4"/>
      <c r="AA78" s="4"/>
      <c r="AB78" s="4"/>
      <c r="AC78" s="4"/>
      <c r="AD78" s="15"/>
      <c r="AE78" s="15"/>
      <c r="AF78" s="4"/>
      <c r="AG78" s="4"/>
      <c r="AH78" s="21"/>
      <c r="AI78" s="21"/>
      <c r="AJ78" s="4"/>
      <c r="AK78" s="4"/>
      <c r="AL78" s="21"/>
      <c r="AM78" s="4"/>
      <c r="AN78" s="4"/>
      <c r="AP78" s="4"/>
    </row>
    <row r="79" spans="2:42">
      <c r="B79" s="4"/>
      <c r="C79" s="21"/>
      <c r="D79" s="4"/>
      <c r="E79" s="4"/>
      <c r="F79" s="4"/>
      <c r="G79" s="4"/>
      <c r="H79" s="15"/>
      <c r="I79" s="15"/>
      <c r="J79" s="15"/>
      <c r="K79" s="15"/>
      <c r="L79" s="15"/>
      <c r="M79" s="4"/>
      <c r="N79" s="4"/>
      <c r="O79" s="21"/>
      <c r="Q79" s="21"/>
      <c r="R79" s="21"/>
      <c r="S79" s="21"/>
      <c r="T79" s="4"/>
      <c r="U79" s="21"/>
      <c r="V79" s="21"/>
      <c r="W79" s="21"/>
      <c r="X79" s="21"/>
      <c r="Y79" s="21"/>
      <c r="Z79" s="4"/>
      <c r="AA79" s="4"/>
      <c r="AB79" s="4"/>
      <c r="AC79" s="4"/>
      <c r="AD79" s="15"/>
      <c r="AE79" s="15"/>
      <c r="AF79" s="4"/>
      <c r="AG79" s="4"/>
      <c r="AH79" s="21"/>
      <c r="AI79" s="21"/>
      <c r="AJ79" s="4"/>
      <c r="AK79" s="4"/>
      <c r="AL79" s="21"/>
      <c r="AM79" s="4"/>
      <c r="AN79" s="4"/>
      <c r="AP79" s="4"/>
    </row>
    <row r="80" spans="2:42">
      <c r="B80" s="4"/>
      <c r="C80" s="21"/>
      <c r="D80" s="4"/>
      <c r="E80" s="4"/>
      <c r="F80" s="4"/>
      <c r="G80" s="4"/>
      <c r="H80" s="15"/>
      <c r="I80" s="15"/>
      <c r="J80" s="15"/>
      <c r="K80" s="15"/>
      <c r="L80" s="15"/>
      <c r="M80" s="4"/>
      <c r="N80" s="4"/>
      <c r="O80" s="21"/>
      <c r="Q80" s="21"/>
      <c r="R80" s="21"/>
      <c r="S80" s="21"/>
      <c r="T80" s="4"/>
      <c r="U80" s="21"/>
      <c r="V80" s="21"/>
      <c r="W80" s="21"/>
      <c r="X80" s="21"/>
      <c r="Y80" s="21"/>
      <c r="Z80" s="4"/>
      <c r="AA80" s="4"/>
      <c r="AB80" s="4"/>
      <c r="AC80" s="4"/>
      <c r="AD80" s="15"/>
      <c r="AE80" s="15"/>
      <c r="AF80" s="4"/>
      <c r="AG80" s="4"/>
      <c r="AH80" s="21"/>
      <c r="AI80" s="21"/>
      <c r="AJ80" s="4"/>
      <c r="AK80" s="4"/>
      <c r="AL80" s="21"/>
      <c r="AM80" s="4"/>
      <c r="AN80" s="4"/>
      <c r="AP80" s="4"/>
    </row>
    <row r="81" spans="2:42">
      <c r="B81" s="4"/>
      <c r="C81" s="21"/>
      <c r="D81" s="4"/>
      <c r="E81" s="4"/>
      <c r="F81" s="4"/>
      <c r="G81" s="4"/>
      <c r="H81" s="15"/>
      <c r="I81" s="15"/>
      <c r="J81" s="15"/>
      <c r="K81" s="15"/>
      <c r="L81" s="15"/>
      <c r="M81" s="4"/>
      <c r="N81" s="4"/>
      <c r="O81" s="21"/>
      <c r="Q81" s="21"/>
      <c r="R81" s="21"/>
      <c r="S81" s="21"/>
      <c r="T81" s="4"/>
      <c r="U81" s="21"/>
      <c r="V81" s="21"/>
      <c r="W81" s="21"/>
      <c r="X81" s="21"/>
      <c r="Y81" s="21"/>
      <c r="Z81" s="4"/>
      <c r="AA81" s="4"/>
      <c r="AB81" s="4"/>
      <c r="AC81" s="4"/>
      <c r="AD81" s="15"/>
      <c r="AE81" s="15"/>
      <c r="AF81" s="4"/>
      <c r="AG81" s="4"/>
      <c r="AH81" s="21"/>
      <c r="AI81" s="21"/>
      <c r="AJ81" s="4"/>
      <c r="AK81" s="4"/>
      <c r="AL81" s="21"/>
      <c r="AM81" s="4"/>
      <c r="AN81" s="4"/>
      <c r="AP81" s="4"/>
    </row>
    <row r="82" spans="2:42">
      <c r="B82" s="4"/>
      <c r="C82" s="21"/>
      <c r="D82" s="4"/>
      <c r="E82" s="4"/>
      <c r="F82" s="4"/>
      <c r="G82" s="4"/>
      <c r="H82" s="15"/>
      <c r="I82" s="15"/>
      <c r="J82" s="15"/>
      <c r="K82" s="15"/>
      <c r="L82" s="15"/>
      <c r="M82" s="4"/>
      <c r="N82" s="4"/>
      <c r="O82" s="21"/>
      <c r="Q82" s="21"/>
      <c r="R82" s="21"/>
      <c r="S82" s="21"/>
      <c r="T82" s="4"/>
      <c r="U82" s="21"/>
      <c r="V82" s="21"/>
      <c r="W82" s="21"/>
      <c r="X82" s="21"/>
      <c r="Y82" s="21"/>
      <c r="Z82" s="4"/>
      <c r="AA82" s="4"/>
      <c r="AB82" s="4"/>
      <c r="AC82" s="4"/>
      <c r="AD82" s="15"/>
      <c r="AE82" s="15"/>
      <c r="AF82" s="4"/>
      <c r="AG82" s="4"/>
      <c r="AH82" s="21"/>
      <c r="AI82" s="21"/>
      <c r="AJ82" s="4"/>
      <c r="AK82" s="4"/>
      <c r="AL82" s="21"/>
      <c r="AM82" s="4"/>
      <c r="AN82" s="4"/>
      <c r="AP82" s="4"/>
    </row>
    <row r="83" spans="2:42">
      <c r="B83" s="4"/>
      <c r="C83" s="21"/>
      <c r="D83" s="4"/>
      <c r="E83" s="4"/>
      <c r="F83" s="4"/>
      <c r="G83" s="4"/>
      <c r="H83" s="15"/>
      <c r="I83" s="15"/>
      <c r="J83" s="15"/>
      <c r="K83" s="15"/>
      <c r="L83" s="15"/>
      <c r="M83" s="4"/>
      <c r="N83" s="4"/>
      <c r="O83" s="21"/>
      <c r="Q83" s="21"/>
      <c r="R83" s="21"/>
      <c r="S83" s="21"/>
      <c r="T83" s="4"/>
      <c r="U83" s="21"/>
      <c r="V83" s="21"/>
      <c r="W83" s="21"/>
      <c r="X83" s="21"/>
      <c r="Y83" s="21"/>
      <c r="Z83" s="4"/>
      <c r="AA83" s="4"/>
      <c r="AB83" s="4"/>
      <c r="AC83" s="4"/>
      <c r="AD83" s="15"/>
      <c r="AE83" s="15"/>
      <c r="AF83" s="4"/>
      <c r="AG83" s="4"/>
      <c r="AH83" s="21"/>
      <c r="AI83" s="21"/>
      <c r="AJ83" s="4"/>
      <c r="AK83" s="4"/>
      <c r="AL83" s="21"/>
      <c r="AM83" s="4"/>
      <c r="AN83" s="4"/>
      <c r="AP83" s="4"/>
    </row>
    <row r="84" spans="2:42">
      <c r="B84" s="4"/>
      <c r="C84" s="21"/>
      <c r="D84" s="4"/>
      <c r="E84" s="4"/>
      <c r="F84" s="4"/>
      <c r="G84" s="4"/>
      <c r="H84" s="15"/>
      <c r="I84" s="15"/>
      <c r="J84" s="15"/>
      <c r="K84" s="15"/>
      <c r="L84" s="15"/>
      <c r="M84" s="4"/>
      <c r="N84" s="4"/>
      <c r="O84" s="21"/>
      <c r="Q84" s="21"/>
      <c r="R84" s="21"/>
      <c r="S84" s="21"/>
      <c r="T84" s="4"/>
      <c r="U84" s="21"/>
      <c r="V84" s="21"/>
      <c r="W84" s="21"/>
      <c r="X84" s="21"/>
      <c r="Y84" s="21"/>
      <c r="Z84" s="4"/>
      <c r="AA84" s="4"/>
      <c r="AB84" s="4"/>
      <c r="AC84" s="4"/>
      <c r="AD84" s="15"/>
      <c r="AE84" s="15"/>
      <c r="AF84" s="4"/>
      <c r="AG84" s="4"/>
      <c r="AH84" s="21"/>
      <c r="AI84" s="21"/>
      <c r="AJ84" s="4"/>
      <c r="AK84" s="4"/>
      <c r="AL84" s="21"/>
      <c r="AM84" s="4"/>
      <c r="AN84" s="4"/>
      <c r="AP84" s="4"/>
    </row>
    <row r="85" spans="2:42" ht="15.75">
      <c r="B85" s="4"/>
      <c r="C85" s="21"/>
      <c r="D85" s="4"/>
      <c r="E85" s="4"/>
      <c r="F85" s="4"/>
      <c r="G85" s="4"/>
      <c r="H85" s="12"/>
      <c r="I85" s="12"/>
      <c r="J85" s="12"/>
      <c r="K85" s="12"/>
      <c r="L85" s="12"/>
      <c r="M85" s="4"/>
      <c r="N85" s="4"/>
      <c r="O85" s="21"/>
      <c r="Q85" s="21"/>
      <c r="R85" s="21"/>
      <c r="S85" s="21"/>
      <c r="T85" s="4"/>
      <c r="U85" s="21"/>
      <c r="V85" s="21"/>
      <c r="W85" s="21"/>
      <c r="X85" s="21"/>
      <c r="Y85" s="21"/>
      <c r="Z85" s="4"/>
      <c r="AA85" s="4"/>
      <c r="AB85" s="4"/>
      <c r="AC85" s="4"/>
      <c r="AD85" s="12"/>
      <c r="AE85" s="12"/>
      <c r="AF85" s="4"/>
      <c r="AG85" s="4"/>
      <c r="AH85" s="21"/>
      <c r="AI85" s="21"/>
      <c r="AJ85" s="4"/>
      <c r="AK85" s="4"/>
      <c r="AL85" s="21"/>
      <c r="AM85" s="4"/>
      <c r="AN85" s="4"/>
      <c r="AP85" s="4"/>
    </row>
    <row r="86" spans="2:42" ht="15">
      <c r="B86" s="4"/>
      <c r="C86" s="21"/>
      <c r="D86" s="4"/>
      <c r="E86" s="4"/>
      <c r="F86" s="4"/>
      <c r="G86" s="4"/>
      <c r="H86" s="11"/>
      <c r="I86" s="11"/>
      <c r="J86" s="11"/>
      <c r="K86" s="11"/>
      <c r="L86" s="11"/>
      <c r="M86" s="4"/>
      <c r="N86" s="4"/>
      <c r="O86" s="21"/>
      <c r="Q86" s="21"/>
      <c r="R86" s="21"/>
      <c r="S86" s="21"/>
      <c r="T86" s="4"/>
      <c r="U86" s="21"/>
      <c r="V86" s="21"/>
      <c r="W86" s="21"/>
      <c r="X86" s="21"/>
      <c r="Y86" s="21"/>
      <c r="Z86" s="4"/>
      <c r="AA86" s="4"/>
      <c r="AB86" s="4"/>
      <c r="AC86" s="4"/>
      <c r="AD86" s="11"/>
      <c r="AE86" s="11"/>
      <c r="AF86" s="4"/>
      <c r="AG86" s="4"/>
      <c r="AH86" s="21"/>
      <c r="AI86" s="21"/>
      <c r="AJ86" s="4"/>
      <c r="AK86" s="4"/>
      <c r="AL86" s="21"/>
      <c r="AM86" s="4"/>
      <c r="AN86" s="4"/>
      <c r="AP86" s="4"/>
    </row>
    <row r="87" spans="2:42">
      <c r="B87" s="4"/>
      <c r="C87" s="21"/>
      <c r="D87" s="4"/>
      <c r="E87" s="4"/>
      <c r="F87" s="4"/>
      <c r="G87" s="4"/>
      <c r="H87" s="13"/>
      <c r="I87" s="13"/>
      <c r="J87" s="13"/>
      <c r="K87" s="13"/>
      <c r="L87" s="13"/>
      <c r="M87" s="4"/>
      <c r="N87" s="4"/>
      <c r="O87" s="21"/>
      <c r="Q87" s="21"/>
      <c r="R87" s="21"/>
      <c r="S87" s="21"/>
      <c r="T87" s="4"/>
      <c r="U87" s="21"/>
      <c r="V87" s="21"/>
      <c r="W87" s="21"/>
      <c r="X87" s="21"/>
      <c r="Y87" s="21"/>
      <c r="Z87" s="4"/>
      <c r="AA87" s="4"/>
      <c r="AB87" s="4"/>
      <c r="AC87" s="4"/>
      <c r="AD87" s="13"/>
      <c r="AE87" s="13"/>
      <c r="AF87" s="4"/>
      <c r="AG87" s="4"/>
      <c r="AH87" s="21"/>
      <c r="AI87" s="21"/>
      <c r="AJ87" s="4"/>
      <c r="AK87" s="4"/>
      <c r="AL87" s="21"/>
      <c r="AM87" s="4"/>
      <c r="AN87" s="4"/>
      <c r="AP87" s="4"/>
    </row>
    <row r="88" spans="2:42">
      <c r="B88" s="4"/>
      <c r="C88" s="21"/>
      <c r="D88" s="4"/>
      <c r="E88" s="4"/>
      <c r="F88" s="4"/>
      <c r="G88" s="4"/>
      <c r="H88" s="13"/>
      <c r="I88" s="13"/>
      <c r="J88" s="13"/>
      <c r="K88" s="13"/>
      <c r="L88" s="13"/>
      <c r="M88" s="4"/>
      <c r="N88" s="4"/>
      <c r="O88" s="21"/>
      <c r="Q88" s="21"/>
      <c r="R88" s="21"/>
      <c r="S88" s="21"/>
      <c r="T88" s="4"/>
      <c r="U88" s="21"/>
      <c r="V88" s="21"/>
      <c r="W88" s="21"/>
      <c r="X88" s="21"/>
      <c r="Y88" s="21"/>
      <c r="Z88" s="4"/>
      <c r="AA88" s="4"/>
      <c r="AB88" s="4"/>
      <c r="AC88" s="4"/>
      <c r="AD88" s="13"/>
      <c r="AE88" s="13"/>
      <c r="AF88" s="4"/>
      <c r="AG88" s="4"/>
      <c r="AH88" s="21"/>
      <c r="AI88" s="21"/>
      <c r="AJ88" s="4"/>
      <c r="AK88" s="4"/>
      <c r="AL88" s="21"/>
      <c r="AM88" s="4"/>
      <c r="AN88" s="4"/>
      <c r="AP88" s="4"/>
    </row>
    <row r="89" spans="2:42">
      <c r="B89" s="4"/>
      <c r="C89" s="21"/>
      <c r="D89" s="4"/>
      <c r="E89" s="4"/>
      <c r="F89" s="4"/>
      <c r="G89" s="4"/>
      <c r="H89" s="13"/>
      <c r="I89" s="13"/>
      <c r="J89" s="13"/>
      <c r="K89" s="13"/>
      <c r="L89" s="13"/>
      <c r="M89" s="4"/>
      <c r="N89" s="4"/>
      <c r="O89" s="21"/>
      <c r="Q89" s="21"/>
      <c r="R89" s="21"/>
      <c r="S89" s="21"/>
      <c r="T89" s="4"/>
      <c r="U89" s="21"/>
      <c r="V89" s="21"/>
      <c r="W89" s="21"/>
      <c r="X89" s="21"/>
      <c r="Y89" s="21"/>
      <c r="Z89" s="4"/>
      <c r="AA89" s="4"/>
      <c r="AB89" s="4"/>
      <c r="AC89" s="4"/>
      <c r="AD89" s="13"/>
      <c r="AE89" s="13"/>
      <c r="AF89" s="4"/>
      <c r="AG89" s="4"/>
      <c r="AH89" s="21"/>
      <c r="AI89" s="21"/>
      <c r="AJ89" s="4"/>
      <c r="AK89" s="4"/>
      <c r="AL89" s="21"/>
      <c r="AM89" s="4"/>
      <c r="AN89" s="4"/>
      <c r="AP89" s="4"/>
    </row>
    <row r="90" spans="2:42">
      <c r="B90" s="4"/>
      <c r="C90" s="21"/>
      <c r="D90" s="4"/>
      <c r="E90" s="4"/>
      <c r="F90" s="4"/>
      <c r="G90" s="4"/>
      <c r="H90" s="13"/>
      <c r="I90" s="13"/>
      <c r="J90" s="13"/>
      <c r="K90" s="13"/>
      <c r="L90" s="13"/>
      <c r="M90" s="4"/>
      <c r="N90" s="4"/>
      <c r="O90" s="21"/>
      <c r="Q90" s="21"/>
      <c r="R90" s="21"/>
      <c r="S90" s="21"/>
      <c r="T90" s="4"/>
      <c r="U90" s="21"/>
      <c r="V90" s="21"/>
      <c r="W90" s="21"/>
      <c r="X90" s="21"/>
      <c r="Y90" s="21"/>
      <c r="Z90" s="4"/>
      <c r="AA90" s="4"/>
      <c r="AB90" s="4"/>
      <c r="AC90" s="4"/>
      <c r="AD90" s="13"/>
      <c r="AE90" s="13"/>
      <c r="AF90" s="4"/>
      <c r="AG90" s="4"/>
      <c r="AH90" s="21"/>
      <c r="AI90" s="21"/>
      <c r="AJ90" s="4"/>
      <c r="AK90" s="4"/>
      <c r="AL90" s="21"/>
      <c r="AM90" s="4"/>
      <c r="AN90" s="4"/>
      <c r="AP90" s="4"/>
    </row>
    <row r="91" spans="2:42">
      <c r="B91" s="4"/>
      <c r="C91" s="21"/>
      <c r="D91" s="4"/>
      <c r="E91" s="4"/>
      <c r="F91" s="4"/>
      <c r="G91" s="4"/>
      <c r="H91" s="13"/>
      <c r="I91" s="13"/>
      <c r="J91" s="13"/>
      <c r="K91" s="13"/>
      <c r="L91" s="13"/>
      <c r="M91" s="4"/>
      <c r="N91" s="4"/>
      <c r="O91" s="21"/>
      <c r="Q91" s="21"/>
      <c r="R91" s="21"/>
      <c r="S91" s="21"/>
      <c r="T91" s="4"/>
      <c r="U91" s="21"/>
      <c r="V91" s="21"/>
      <c r="W91" s="21"/>
      <c r="X91" s="21"/>
      <c r="Y91" s="21"/>
      <c r="Z91" s="4"/>
      <c r="AA91" s="4"/>
      <c r="AB91" s="4"/>
      <c r="AC91" s="4"/>
      <c r="AD91" s="13"/>
      <c r="AE91" s="13"/>
      <c r="AF91" s="4"/>
      <c r="AG91" s="4"/>
      <c r="AH91" s="21"/>
      <c r="AI91" s="21"/>
      <c r="AJ91" s="4"/>
      <c r="AK91" s="4"/>
      <c r="AL91" s="21"/>
      <c r="AM91" s="4"/>
      <c r="AN91" s="4"/>
      <c r="AP91" s="4"/>
    </row>
    <row r="92" spans="2:42">
      <c r="B92" s="4"/>
      <c r="C92" s="21"/>
      <c r="D92" s="4"/>
      <c r="E92" s="4"/>
      <c r="F92" s="4"/>
      <c r="G92" s="4"/>
      <c r="H92" s="13"/>
      <c r="I92" s="13"/>
      <c r="J92" s="13"/>
      <c r="K92" s="13"/>
      <c r="L92" s="13"/>
      <c r="M92" s="4"/>
      <c r="N92" s="4"/>
      <c r="O92" s="21"/>
      <c r="Q92" s="21"/>
      <c r="R92" s="21"/>
      <c r="S92" s="21"/>
      <c r="T92" s="4"/>
      <c r="U92" s="21"/>
      <c r="V92" s="21"/>
      <c r="W92" s="21"/>
      <c r="X92" s="21"/>
      <c r="Y92" s="21"/>
      <c r="Z92" s="4"/>
      <c r="AA92" s="4"/>
      <c r="AB92" s="4"/>
      <c r="AC92" s="4"/>
      <c r="AD92" s="13"/>
      <c r="AE92" s="13"/>
      <c r="AF92" s="4"/>
      <c r="AG92" s="4"/>
      <c r="AH92" s="21"/>
      <c r="AI92" s="21"/>
      <c r="AJ92" s="4"/>
      <c r="AK92" s="4"/>
      <c r="AL92" s="21"/>
      <c r="AM92" s="4"/>
      <c r="AN92" s="4"/>
      <c r="AP92" s="4"/>
    </row>
    <row r="93" spans="2:42">
      <c r="B93" s="4"/>
      <c r="C93" s="21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21"/>
      <c r="Q93" s="21"/>
      <c r="R93" s="21"/>
      <c r="S93" s="21"/>
      <c r="T93" s="4"/>
      <c r="U93" s="21"/>
      <c r="V93" s="21"/>
      <c r="W93" s="21"/>
      <c r="X93" s="21"/>
      <c r="Y93" s="21"/>
      <c r="Z93" s="4"/>
      <c r="AA93" s="4"/>
      <c r="AB93" s="4"/>
      <c r="AC93" s="4"/>
      <c r="AD93" s="4"/>
      <c r="AE93" s="4"/>
      <c r="AF93" s="4"/>
      <c r="AG93" s="4"/>
      <c r="AH93" s="21"/>
      <c r="AI93" s="21"/>
      <c r="AJ93" s="4"/>
      <c r="AK93" s="4"/>
      <c r="AL93" s="21"/>
      <c r="AM93" s="4"/>
      <c r="AN93" s="4"/>
      <c r="AP93" s="4"/>
    </row>
    <row r="94" spans="2:42">
      <c r="B94" s="4"/>
      <c r="C94" s="21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21"/>
      <c r="Q94" s="21"/>
      <c r="R94" s="21"/>
      <c r="S94" s="21"/>
      <c r="T94" s="4"/>
      <c r="U94" s="21"/>
      <c r="V94" s="21"/>
      <c r="W94" s="21"/>
      <c r="X94" s="21"/>
      <c r="Y94" s="21"/>
      <c r="Z94" s="4"/>
      <c r="AA94" s="4"/>
      <c r="AB94" s="4"/>
      <c r="AC94" s="4"/>
      <c r="AD94" s="4"/>
      <c r="AE94" s="4"/>
      <c r="AF94" s="4"/>
      <c r="AG94" s="4"/>
      <c r="AH94" s="21"/>
      <c r="AI94" s="21"/>
      <c r="AJ94" s="4"/>
      <c r="AK94" s="4"/>
      <c r="AL94" s="21"/>
      <c r="AM94" s="4"/>
      <c r="AN94" s="4"/>
      <c r="AP94" s="4"/>
    </row>
    <row r="95" spans="2:42">
      <c r="B95" s="4"/>
      <c r="C95" s="21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21"/>
      <c r="Q95" s="21"/>
      <c r="R95" s="21"/>
      <c r="S95" s="21"/>
      <c r="T95" s="4"/>
      <c r="U95" s="21"/>
      <c r="V95" s="21"/>
      <c r="W95" s="21"/>
      <c r="X95" s="21"/>
      <c r="Y95" s="21"/>
      <c r="Z95" s="4"/>
      <c r="AA95" s="4"/>
      <c r="AB95" s="4"/>
      <c r="AC95" s="4"/>
      <c r="AD95" s="4"/>
      <c r="AE95" s="4"/>
      <c r="AF95" s="4"/>
      <c r="AG95" s="4"/>
      <c r="AH95" s="21"/>
      <c r="AI95" s="21"/>
      <c r="AJ95" s="4"/>
      <c r="AK95" s="4"/>
      <c r="AL95" s="21"/>
      <c r="AM95" s="4"/>
      <c r="AN95" s="4"/>
      <c r="AP95" s="4"/>
    </row>
    <row r="96" spans="2:42">
      <c r="B96" s="4"/>
      <c r="C96" s="21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21"/>
      <c r="Q96" s="21"/>
      <c r="R96" s="21"/>
      <c r="S96" s="21"/>
      <c r="T96" s="4"/>
      <c r="U96" s="21"/>
      <c r="V96" s="21"/>
      <c r="W96" s="21"/>
      <c r="X96" s="21"/>
      <c r="Y96" s="21"/>
      <c r="Z96" s="4"/>
      <c r="AA96" s="4"/>
      <c r="AB96" s="4"/>
      <c r="AC96" s="4"/>
      <c r="AD96" s="4"/>
      <c r="AE96" s="4"/>
      <c r="AF96" s="4"/>
      <c r="AG96" s="4"/>
      <c r="AH96" s="21"/>
      <c r="AI96" s="21"/>
      <c r="AJ96" s="4"/>
      <c r="AK96" s="4"/>
      <c r="AL96" s="21"/>
      <c r="AM96" s="4"/>
      <c r="AN96" s="4"/>
      <c r="AP96" s="4"/>
    </row>
    <row r="97" spans="2:42">
      <c r="B97" s="4"/>
      <c r="C97" s="21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21"/>
      <c r="Q97" s="21"/>
      <c r="R97" s="21"/>
      <c r="S97" s="21"/>
      <c r="T97" s="4"/>
      <c r="U97" s="21"/>
      <c r="V97" s="21"/>
      <c r="W97" s="21"/>
      <c r="X97" s="21"/>
      <c r="Y97" s="21"/>
      <c r="Z97" s="4"/>
      <c r="AA97" s="4"/>
      <c r="AB97" s="4"/>
      <c r="AC97" s="4"/>
      <c r="AD97" s="4"/>
      <c r="AE97" s="4"/>
      <c r="AF97" s="4"/>
      <c r="AG97" s="4"/>
      <c r="AH97" s="21"/>
      <c r="AI97" s="21"/>
      <c r="AJ97" s="4"/>
      <c r="AK97" s="4"/>
      <c r="AL97" s="21"/>
      <c r="AM97" s="4"/>
      <c r="AN97" s="4"/>
      <c r="AP97" s="4"/>
    </row>
    <row r="98" spans="2:42">
      <c r="B98" s="4"/>
      <c r="C98" s="21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21"/>
      <c r="Q98" s="21"/>
      <c r="R98" s="21"/>
      <c r="S98" s="21"/>
      <c r="T98" s="4"/>
      <c r="U98" s="21"/>
      <c r="V98" s="21"/>
      <c r="W98" s="21"/>
      <c r="X98" s="21"/>
      <c r="Y98" s="21"/>
      <c r="Z98" s="4"/>
      <c r="AA98" s="4"/>
      <c r="AB98" s="4"/>
      <c r="AC98" s="4"/>
      <c r="AD98" s="4"/>
      <c r="AE98" s="4"/>
      <c r="AF98" s="4"/>
      <c r="AG98" s="4"/>
      <c r="AH98" s="21"/>
      <c r="AI98" s="21"/>
      <c r="AJ98" s="4"/>
      <c r="AK98" s="4"/>
      <c r="AL98" s="21"/>
      <c r="AM98" s="4"/>
      <c r="AN98" s="4"/>
      <c r="AP98" s="4"/>
    </row>
    <row r="99" spans="2:42">
      <c r="B99" s="4"/>
      <c r="C99" s="21"/>
      <c r="D99" s="4"/>
      <c r="G99" s="4"/>
      <c r="H99" s="4"/>
      <c r="I99" s="4"/>
      <c r="J99" s="4"/>
      <c r="K99" s="4"/>
      <c r="L99" s="4"/>
      <c r="M99" s="4"/>
      <c r="N99" s="4"/>
      <c r="O99" s="21"/>
      <c r="Q99" s="21"/>
      <c r="R99" s="21"/>
      <c r="S99" s="21"/>
      <c r="T99" s="4"/>
      <c r="U99" s="21"/>
      <c r="V99" s="21"/>
      <c r="W99" s="21"/>
      <c r="X99" s="21"/>
      <c r="Y99" s="21"/>
      <c r="Z99" s="4"/>
      <c r="AC99" s="4"/>
      <c r="AD99" s="4"/>
      <c r="AE99" s="4"/>
      <c r="AF99" s="4"/>
      <c r="AG99" s="4"/>
      <c r="AH99" s="21"/>
      <c r="AI99" s="21"/>
      <c r="AJ99" s="4"/>
      <c r="AK99" s="4"/>
      <c r="AL99" s="21"/>
      <c r="AN99" s="4"/>
      <c r="AP99" s="4"/>
    </row>
    <row r="100" spans="2:42">
      <c r="B100" s="4"/>
      <c r="C100" s="21"/>
      <c r="D100" s="4"/>
      <c r="H100" s="4"/>
      <c r="I100" s="4"/>
      <c r="J100" s="4"/>
      <c r="K100" s="4"/>
      <c r="L100" s="4"/>
      <c r="M100" s="4"/>
      <c r="N100" s="4"/>
      <c r="O100" s="21"/>
      <c r="T100" s="4"/>
      <c r="U100" s="21"/>
      <c r="V100" s="21"/>
      <c r="W100" s="21"/>
      <c r="X100" s="21"/>
      <c r="Y100" s="21"/>
      <c r="Z100" s="4"/>
      <c r="AC100" s="4"/>
      <c r="AD100" s="4"/>
      <c r="AE100" s="4"/>
      <c r="AF100" s="4"/>
      <c r="AG100" s="4"/>
      <c r="AH100" s="21"/>
      <c r="AN100" s="4"/>
      <c r="AP100" s="4"/>
    </row>
    <row r="101" spans="2:42">
      <c r="D101" s="4"/>
      <c r="H101" s="4"/>
      <c r="I101" s="4"/>
      <c r="J101" s="4"/>
      <c r="K101" s="4"/>
      <c r="L101" s="4"/>
      <c r="M101" s="4"/>
      <c r="Z101" s="4"/>
      <c r="AC101" s="4"/>
      <c r="AD101" s="4"/>
      <c r="AE101" s="4"/>
      <c r="AF101" s="4"/>
      <c r="AN101" s="4"/>
      <c r="AP101" s="4"/>
    </row>
    <row r="102" spans="2:42">
      <c r="H102" s="4"/>
      <c r="I102" s="4"/>
      <c r="J102" s="4"/>
      <c r="K102" s="4"/>
      <c r="L102" s="4"/>
      <c r="AD102" s="4"/>
      <c r="AE102" s="4"/>
    </row>
    <row r="103" spans="2:42">
      <c r="H103" s="4"/>
      <c r="I103" s="4"/>
      <c r="J103" s="4"/>
      <c r="K103" s="4"/>
      <c r="L103" s="4"/>
      <c r="AD103" s="4"/>
      <c r="AE103" s="4"/>
    </row>
    <row r="104" spans="2:42">
      <c r="H104" s="4"/>
      <c r="I104" s="4"/>
      <c r="J104" s="4"/>
      <c r="K104" s="4"/>
      <c r="L104" s="4"/>
      <c r="AD104" s="4"/>
      <c r="AE104" s="4"/>
    </row>
    <row r="105" spans="2:42">
      <c r="H105" s="4"/>
      <c r="I105" s="4"/>
      <c r="J105" s="4"/>
      <c r="K105" s="4"/>
      <c r="L105" s="4"/>
      <c r="AD105" s="4"/>
      <c r="AE105" s="4"/>
    </row>
    <row r="106" spans="2:42">
      <c r="H106" s="4"/>
      <c r="I106" s="4"/>
      <c r="J106" s="4"/>
      <c r="K106" s="4"/>
      <c r="L106" s="4"/>
      <c r="AD106" s="4"/>
      <c r="AE106" s="4"/>
    </row>
    <row r="107" spans="2:42">
      <c r="H107" s="4"/>
      <c r="I107" s="4"/>
      <c r="J107" s="4"/>
      <c r="K107" s="4"/>
      <c r="L107" s="4"/>
      <c r="AD107" s="4"/>
      <c r="AE107" s="4"/>
    </row>
    <row r="108" spans="2:42">
      <c r="H108" s="4"/>
      <c r="I108" s="4"/>
      <c r="J108" s="4"/>
      <c r="K108" s="4"/>
      <c r="L108" s="4"/>
      <c r="AD108" s="4"/>
      <c r="AE108" s="4"/>
    </row>
    <row r="109" spans="2:42">
      <c r="H109" s="4"/>
      <c r="I109" s="4"/>
      <c r="J109" s="4"/>
      <c r="K109" s="4"/>
      <c r="L109" s="4"/>
      <c r="AD109" s="4"/>
      <c r="AE109" s="4"/>
    </row>
    <row r="110" spans="2:42">
      <c r="H110" s="4"/>
      <c r="I110" s="4"/>
      <c r="J110" s="4"/>
      <c r="K110" s="4"/>
      <c r="L110" s="4"/>
      <c r="AD110" s="4"/>
      <c r="AE110" s="4"/>
    </row>
    <row r="111" spans="2:42">
      <c r="H111" s="4"/>
      <c r="I111" s="4"/>
      <c r="J111" s="4"/>
      <c r="K111" s="4"/>
      <c r="L111" s="4"/>
      <c r="AD111" s="4"/>
      <c r="AE111" s="4"/>
    </row>
    <row r="112" spans="2:42">
      <c r="H112" s="4"/>
      <c r="I112" s="4"/>
      <c r="J112" s="4"/>
      <c r="K112" s="4"/>
      <c r="L112" s="4"/>
      <c r="AD112" s="4"/>
      <c r="AE112" s="4"/>
    </row>
    <row r="113" spans="8:31">
      <c r="H113" s="4"/>
      <c r="I113" s="4"/>
      <c r="J113" s="4"/>
      <c r="K113" s="4"/>
      <c r="L113" s="4"/>
      <c r="AD113" s="4"/>
      <c r="AE113" s="4"/>
    </row>
    <row r="114" spans="8:31">
      <c r="H114" s="4"/>
      <c r="I114" s="4"/>
      <c r="J114" s="4"/>
      <c r="K114" s="4"/>
      <c r="L114" s="4"/>
      <c r="AD114" s="4"/>
      <c r="AE114" s="4"/>
    </row>
    <row r="115" spans="8:31">
      <c r="H115" s="4"/>
      <c r="I115" s="4"/>
      <c r="J115" s="4"/>
      <c r="K115" s="4"/>
      <c r="L115" s="4"/>
      <c r="AD115" s="4"/>
      <c r="AE115" s="4"/>
    </row>
    <row r="116" spans="8:31">
      <c r="H116" s="4"/>
      <c r="I116" s="4"/>
      <c r="J116" s="4"/>
      <c r="K116" s="4"/>
      <c r="L116" s="4"/>
      <c r="AD116" s="4"/>
      <c r="AE116" s="4"/>
    </row>
    <row r="117" spans="8:31">
      <c r="H117" s="4"/>
      <c r="I117" s="4"/>
      <c r="J117" s="4"/>
      <c r="K117" s="4"/>
      <c r="L117" s="4"/>
      <c r="AD117" s="4"/>
      <c r="AE117" s="4"/>
    </row>
    <row r="118" spans="8:31">
      <c r="H118" s="4"/>
      <c r="I118" s="4"/>
      <c r="J118" s="4"/>
      <c r="K118" s="4"/>
      <c r="L118" s="4"/>
      <c r="AD118" s="4"/>
      <c r="AE118" s="4"/>
    </row>
    <row r="119" spans="8:31">
      <c r="H119" s="4"/>
      <c r="I119" s="4"/>
      <c r="J119" s="4"/>
      <c r="K119" s="4"/>
      <c r="L119" s="4"/>
      <c r="AD119" s="4"/>
      <c r="AE119" s="4"/>
    </row>
    <row r="120" spans="8:31">
      <c r="H120" s="4"/>
      <c r="I120" s="4"/>
      <c r="J120" s="4"/>
      <c r="K120" s="4"/>
      <c r="L120" s="4"/>
      <c r="AD120" s="4"/>
      <c r="AE120" s="4"/>
    </row>
    <row r="121" spans="8:31">
      <c r="H121" s="4"/>
      <c r="I121" s="4"/>
      <c r="J121" s="4"/>
      <c r="K121" s="4"/>
      <c r="L121" s="4"/>
      <c r="AD121" s="4"/>
      <c r="AE121" s="4"/>
    </row>
    <row r="122" spans="8:31">
      <c r="H122" s="4"/>
      <c r="I122" s="4"/>
      <c r="J122" s="4"/>
      <c r="K122" s="4"/>
      <c r="L122" s="4"/>
      <c r="AD122" s="4"/>
      <c r="AE122" s="4"/>
    </row>
    <row r="123" spans="8:31">
      <c r="H123" s="4"/>
      <c r="I123" s="4"/>
      <c r="J123" s="4"/>
      <c r="K123" s="4"/>
      <c r="L123" s="4"/>
      <c r="AD123" s="4"/>
      <c r="AE123" s="4"/>
    </row>
    <row r="124" spans="8:31">
      <c r="H124" s="4"/>
      <c r="I124" s="4"/>
      <c r="J124" s="4"/>
      <c r="K124" s="4"/>
      <c r="L124" s="4"/>
      <c r="AD124" s="4"/>
      <c r="AE124" s="4"/>
    </row>
    <row r="125" spans="8:31">
      <c r="H125" s="4"/>
      <c r="I125" s="4"/>
      <c r="J125" s="4"/>
      <c r="K125" s="4"/>
      <c r="L125" s="4"/>
      <c r="AD125" s="4"/>
      <c r="AE125" s="4"/>
    </row>
    <row r="126" spans="8:31">
      <c r="H126" s="4"/>
      <c r="I126" s="4"/>
      <c r="J126" s="4"/>
      <c r="K126" s="4"/>
      <c r="L126" s="4"/>
      <c r="AD126" s="4"/>
      <c r="AE126" s="4"/>
    </row>
    <row r="127" spans="8:31">
      <c r="H127" s="4"/>
      <c r="I127" s="4"/>
      <c r="J127" s="4"/>
      <c r="K127" s="4"/>
      <c r="L127" s="4"/>
      <c r="AD127" s="4"/>
      <c r="AE127" s="4"/>
    </row>
    <row r="128" spans="8:31">
      <c r="H128" s="4"/>
      <c r="I128" s="4"/>
      <c r="J128" s="4"/>
      <c r="K128" s="4"/>
      <c r="L128" s="4"/>
      <c r="AD128" s="4"/>
      <c r="AE128" s="4"/>
    </row>
    <row r="129" spans="8:31">
      <c r="H129" s="4"/>
      <c r="I129" s="4"/>
      <c r="J129" s="4"/>
      <c r="K129" s="4"/>
      <c r="L129" s="4"/>
      <c r="AD129" s="4"/>
      <c r="AE129" s="4"/>
    </row>
    <row r="130" spans="8:31">
      <c r="H130" s="4"/>
      <c r="I130" s="4"/>
      <c r="J130" s="4"/>
      <c r="K130" s="4"/>
      <c r="L130" s="4"/>
      <c r="AD130" s="4"/>
      <c r="AE130" s="4"/>
    </row>
    <row r="131" spans="8:31">
      <c r="H131" s="4"/>
      <c r="I131" s="4"/>
      <c r="J131" s="4"/>
      <c r="K131" s="4"/>
      <c r="L131" s="4"/>
      <c r="AD131" s="4"/>
      <c r="AE131" s="4"/>
    </row>
    <row r="132" spans="8:31">
      <c r="H132" s="4"/>
      <c r="I132" s="4"/>
      <c r="J132" s="4"/>
      <c r="K132" s="4"/>
      <c r="L132" s="4"/>
      <c r="AD132" s="4"/>
      <c r="AE132" s="4"/>
    </row>
    <row r="133" spans="8:31">
      <c r="H133" s="4"/>
      <c r="I133" s="4"/>
      <c r="J133" s="4"/>
      <c r="K133" s="4"/>
      <c r="L133" s="4"/>
      <c r="AD133" s="4"/>
      <c r="AE133" s="4"/>
    </row>
    <row r="134" spans="8:31">
      <c r="H134" s="4"/>
      <c r="I134" s="4"/>
      <c r="J134" s="4"/>
      <c r="K134" s="4"/>
      <c r="L134" s="4"/>
      <c r="AD134" s="4"/>
      <c r="AE134" s="4"/>
    </row>
    <row r="135" spans="8:31">
      <c r="H135" s="4"/>
      <c r="I135" s="4"/>
      <c r="J135" s="4"/>
      <c r="K135" s="4"/>
      <c r="L135" s="4"/>
      <c r="AD135" s="4"/>
      <c r="AE135" s="4"/>
    </row>
    <row r="136" spans="8:31">
      <c r="H136" s="4"/>
      <c r="I136" s="4"/>
      <c r="J136" s="4"/>
      <c r="K136" s="4"/>
      <c r="L136" s="4"/>
      <c r="AD136" s="4"/>
      <c r="AE136" s="4"/>
    </row>
    <row r="137" spans="8:31">
      <c r="H137" s="4"/>
      <c r="I137" s="4"/>
      <c r="J137" s="4"/>
      <c r="K137" s="4"/>
      <c r="L137" s="4"/>
      <c r="AD137" s="4"/>
      <c r="AE137" s="4"/>
    </row>
    <row r="138" spans="8:31">
      <c r="H138" s="4"/>
      <c r="I138" s="4"/>
      <c r="J138" s="4"/>
      <c r="K138" s="4"/>
      <c r="L138" s="4"/>
      <c r="AD138" s="4"/>
      <c r="AE138" s="4"/>
    </row>
    <row r="139" spans="8:31">
      <c r="H139" s="4"/>
      <c r="I139" s="4"/>
      <c r="J139" s="4"/>
      <c r="K139" s="4"/>
      <c r="L139" s="4"/>
      <c r="AD139" s="4"/>
      <c r="AE139" s="4"/>
    </row>
    <row r="140" spans="8:31">
      <c r="H140" s="4"/>
      <c r="I140" s="4"/>
      <c r="J140" s="4"/>
      <c r="K140" s="4"/>
      <c r="L140" s="4"/>
      <c r="AD140" s="4"/>
      <c r="AE140" s="4"/>
    </row>
    <row r="141" spans="8:31">
      <c r="H141" s="4"/>
      <c r="I141" s="4"/>
      <c r="J141" s="4"/>
      <c r="K141" s="4"/>
      <c r="L141" s="4"/>
      <c r="AD141" s="4"/>
      <c r="AE141" s="4"/>
    </row>
    <row r="142" spans="8:31">
      <c r="H142" s="4"/>
      <c r="I142" s="4"/>
      <c r="J142" s="4"/>
      <c r="K142" s="4"/>
      <c r="L142" s="4"/>
      <c r="AD142" s="4"/>
      <c r="AE142" s="4"/>
    </row>
    <row r="143" spans="8:31">
      <c r="H143" s="4"/>
      <c r="I143" s="4"/>
      <c r="J143" s="4"/>
      <c r="K143" s="4"/>
      <c r="L143" s="4"/>
      <c r="AD143" s="4"/>
      <c r="AE143" s="4"/>
    </row>
    <row r="144" spans="8:31">
      <c r="H144" s="4"/>
      <c r="I144" s="4"/>
      <c r="J144" s="4"/>
      <c r="K144" s="4"/>
      <c r="L144" s="4"/>
      <c r="AD144" s="4"/>
      <c r="AE144" s="4"/>
    </row>
    <row r="145" spans="8:31">
      <c r="H145" s="4"/>
      <c r="I145" s="4"/>
      <c r="J145" s="4"/>
      <c r="K145" s="4"/>
      <c r="L145" s="4"/>
      <c r="AD145" s="4"/>
      <c r="AE145" s="4"/>
    </row>
  </sheetData>
  <mergeCells count="5">
    <mergeCell ref="B1:F1"/>
    <mergeCell ref="H1:O1"/>
    <mergeCell ref="Q1:AB1"/>
    <mergeCell ref="AI1:AL2"/>
    <mergeCell ref="AD1:AH1"/>
  </mergeCells>
  <phoneticPr fontId="20" type="noConversion"/>
  <pageMargins left="0.25" right="0.25" top="0.75" bottom="0.75" header="0.3" footer="0.3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"/>
  <sheetViews>
    <sheetView workbookViewId="0">
      <selection sqref="A1:IV2"/>
    </sheetView>
  </sheetViews>
  <sheetFormatPr defaultRowHeight="12.75"/>
  <cols>
    <col min="2" max="3" width="12.140625" customWidth="1"/>
    <col min="4" max="4" width="15.5703125" customWidth="1"/>
    <col min="5" max="5" width="12.85546875" customWidth="1"/>
    <col min="6" max="6" width="16.85546875" customWidth="1"/>
  </cols>
  <sheetData>
    <row r="1" spans="1:7">
      <c r="A1" t="s">
        <v>4</v>
      </c>
      <c r="B1" t="s">
        <v>6</v>
      </c>
      <c r="C1" t="s">
        <v>7</v>
      </c>
      <c r="D1" t="s">
        <v>8</v>
      </c>
      <c r="E1" t="s">
        <v>10</v>
      </c>
      <c r="F1" t="s">
        <v>11</v>
      </c>
      <c r="G1" t="s">
        <v>9</v>
      </c>
    </row>
    <row r="2" spans="1:7">
      <c r="A2" t="s">
        <v>5</v>
      </c>
      <c r="B2" s="1">
        <v>405</v>
      </c>
      <c r="C2" s="1">
        <v>225</v>
      </c>
      <c r="D2" s="1">
        <v>225</v>
      </c>
      <c r="E2" s="1">
        <v>500</v>
      </c>
      <c r="F2" s="1">
        <v>250</v>
      </c>
      <c r="G2" s="1">
        <v>600</v>
      </c>
    </row>
  </sheetData>
  <phoneticPr fontId="2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Wilsonville HS</dc:creator>
  <cp:lastModifiedBy>Teacher</cp:lastModifiedBy>
  <cp:lastPrinted>2016-10-19T18:15:29Z</cp:lastPrinted>
  <dcterms:created xsi:type="dcterms:W3CDTF">2002-08-16T15:09:17Z</dcterms:created>
  <dcterms:modified xsi:type="dcterms:W3CDTF">2016-10-19T19:05:32Z</dcterms:modified>
</cp:coreProperties>
</file>